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HHW\VSQG\VSQG Final Documents\"/>
    </mc:Choice>
  </mc:AlternateContent>
  <xr:revisionPtr revIDLastSave="0" documentId="13_ncr:1_{599F970F-4A48-4D8C-A22C-1A05763B8D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SQG Form" sheetId="1" r:id="rId1"/>
    <sheet name="Price Sheet" sheetId="2" state="veryHidden" r:id="rId2"/>
    <sheet name="Bay West " sheetId="4" state="hidden" r:id="rId3"/>
    <sheet name="Waste Categories" sheetId="3" state="veryHidden" r:id="rId4"/>
  </sheets>
  <externalReferences>
    <externalReference r:id="rId5"/>
  </externalReferences>
  <definedNames>
    <definedName name="_xlnm.Print_Area" localSheetId="0">'VSQG Form'!$A$1:$L$43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7" i="1" l="1"/>
  <c r="I19" i="1" l="1"/>
  <c r="I17" i="1"/>
  <c r="L17" i="1" s="1"/>
  <c r="K17" i="1"/>
  <c r="I18" i="1"/>
  <c r="L18" i="1" s="1"/>
  <c r="K18" i="1"/>
  <c r="I22" i="1" l="1"/>
  <c r="I21" i="1"/>
  <c r="I20" i="1"/>
  <c r="L19" i="1" l="1"/>
  <c r="K19" i="1"/>
  <c r="L20" i="1"/>
  <c r="K20" i="1"/>
  <c r="L21" i="1"/>
  <c r="K21" i="1"/>
  <c r="L22" i="1"/>
  <c r="K22" i="1"/>
  <c r="I23" i="1"/>
  <c r="L23" i="1" s="1"/>
  <c r="K23" i="1"/>
  <c r="I24" i="1"/>
  <c r="L24" i="1" s="1"/>
  <c r="K24" i="1"/>
  <c r="I25" i="1"/>
  <c r="L25" i="1" s="1"/>
  <c r="K25" i="1"/>
  <c r="I26" i="1"/>
  <c r="L26" i="1" s="1"/>
  <c r="K26" i="1"/>
  <c r="I27" i="1"/>
  <c r="L27" i="1" s="1"/>
  <c r="K27" i="1"/>
  <c r="I28" i="1"/>
  <c r="L28" i="1" s="1"/>
  <c r="K28" i="1"/>
  <c r="H33" i="1" l="1"/>
  <c r="H38" i="1" l="1"/>
  <c r="L36" i="1"/>
  <c r="H35" i="1" l="1"/>
  <c r="H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E. Piotrowski</author>
  </authors>
  <commentList>
    <comment ref="H36" authorId="0" shapeId="0" xr:uid="{613FFBAF-CA1D-4762-82E6-03887241DFFF}">
      <text>
        <r>
          <rPr>
            <sz val="9"/>
            <color indexed="81"/>
            <rFont val="Tahoma"/>
            <family val="2"/>
          </rPr>
          <t>$85/hr the first hour, $70/hr thereafter ($55 minimum charge)</t>
        </r>
      </text>
    </comment>
    <comment ref="H38" authorId="0" shapeId="0" xr:uid="{2021F3D0-2301-4C63-B960-923230D14B1D}">
      <text>
        <r>
          <rPr>
            <sz val="9"/>
            <color indexed="81"/>
            <rFont val="Tahoma"/>
            <family val="2"/>
          </rPr>
          <t>Disposal fee and labor</t>
        </r>
      </text>
    </comment>
  </commentList>
</comments>
</file>

<file path=xl/sharedStrings.xml><?xml version="1.0" encoding="utf-8"?>
<sst xmlns="http://schemas.openxmlformats.org/spreadsheetml/2006/main" count="272" uniqueCount="146">
  <si>
    <t>Aerosols</t>
  </si>
  <si>
    <t>lb</t>
  </si>
  <si>
    <t>Standard size aerosols, priced per pound.  Aerosols greater than 20 oz charged at cylinder rates.</t>
  </si>
  <si>
    <t>Bulk Flammable Liquids</t>
  </si>
  <si>
    <t>gal</t>
  </si>
  <si>
    <t>Compressed Gas Cylinders</t>
  </si>
  <si>
    <t>ea</t>
  </si>
  <si>
    <t>Propane, helium, and other compressed gas cylinders up to 100 pounds.  Priced per cylinder.</t>
  </si>
  <si>
    <t xml:space="preserve">Cylinders Other </t>
  </si>
  <si>
    <t xml:space="preserve">ea </t>
  </si>
  <si>
    <t>Variable</t>
  </si>
  <si>
    <t>Must be in 5 gallon containers or less, sealed - packed with other like hazard categories.  Priced per gross pound for categories listed below.  Items not listed or for volumes greater than 5 gallon containers are priced on case by case basis at the collection facility.</t>
  </si>
  <si>
    <t>Antifreeze (Priced per gallon)</t>
  </si>
  <si>
    <t xml:space="preserve">Batteries                      </t>
  </si>
  <si>
    <t xml:space="preserve"> Priced per Lead Acid, all others per pound.  Labor time charged if terminals are not taped or otherwise secure from connecting. </t>
  </si>
  <si>
    <t xml:space="preserve"> First 10 no charge. 10 per year - Xcel subsidized.  Charge appropriate administration time if bulbs are taped.</t>
  </si>
  <si>
    <t xml:space="preserve">PCB Capacitors </t>
  </si>
  <si>
    <t>HAZARDOUS WASTE</t>
  </si>
  <si>
    <t>Price per quantity</t>
  </si>
  <si>
    <t>Unit price</t>
  </si>
  <si>
    <t>Form Instructions</t>
  </si>
  <si>
    <t>drum</t>
  </si>
  <si>
    <t>Latex Driveway Sealer</t>
  </si>
  <si>
    <t>Total Latex Driveway Sealer</t>
  </si>
  <si>
    <t>Other Waste</t>
  </si>
  <si>
    <t>Empty</t>
  </si>
  <si>
    <t>Supplies</t>
  </si>
  <si>
    <t>empty</t>
  </si>
  <si>
    <t>WASTE TOTALS</t>
  </si>
  <si>
    <t>pounds</t>
  </si>
  <si>
    <t xml:space="preserve">Labor </t>
  </si>
  <si>
    <t>Labor Time:</t>
  </si>
  <si>
    <r>
      <t xml:space="preserve">Fluorescents                                </t>
    </r>
    <r>
      <rPr>
        <b/>
        <sz val="12"/>
        <rFont val="Arial"/>
        <family val="2"/>
      </rPr>
      <t/>
    </r>
  </si>
  <si>
    <t>LABOR COST</t>
  </si>
  <si>
    <t>TOTAL</t>
  </si>
  <si>
    <t>Disposal + Labor</t>
  </si>
  <si>
    <t>MDA Pesticide Aerosols</t>
  </si>
  <si>
    <t>Sorbents</t>
  </si>
  <si>
    <t>Lab pack (Flammables_Non Bulkable)</t>
  </si>
  <si>
    <t>Lab pack (Poisons)</t>
  </si>
  <si>
    <t>Lab pack (MDA Pesticides)</t>
  </si>
  <si>
    <t>Lab pack (Other Lab Pack)</t>
  </si>
  <si>
    <t>Antifreeze</t>
  </si>
  <si>
    <t xml:space="preserve">Batteries (Lead-Acid)                   </t>
  </si>
  <si>
    <t xml:space="preserve">Batteries (Rechargeable)     </t>
  </si>
  <si>
    <t xml:space="preserve">Batteries (Button_Non-Lithium, Mixed)     </t>
  </si>
  <si>
    <t xml:space="preserve">Batteries (Other)     </t>
  </si>
  <si>
    <t xml:space="preserve">Fluorescent Lamps (Xcel Subsidized Lamps)                                </t>
  </si>
  <si>
    <t xml:space="preserve">Fluorescent Lamps (&lt; 4 ft)     </t>
  </si>
  <si>
    <t xml:space="preserve">Fluorescent Lamps (&gt; 4 ft)     </t>
  </si>
  <si>
    <t xml:space="preserve">Fluorescent Lamps (CFL)     </t>
  </si>
  <si>
    <t xml:space="preserve">Fluorescent Lamps (HID, Neon, Other)     </t>
  </si>
  <si>
    <t xml:space="preserve">Ramsey County Business Hazardous Waste Collection Program </t>
  </si>
  <si>
    <t>FOR VERY SMALL QUANTITY GENERATORS (VSQG)</t>
  </si>
  <si>
    <t>Comments:</t>
  </si>
  <si>
    <t xml:space="preserve"> *To qualify, hazardous waste must be generated in Ramsey County. Additional requirements, such as vehicle placards and a hazardous materials driver's license endorsement, are required for shipments of hazardous waste greater than 1,000 pounds and for certain waste types. Refer to transportation guidelines for VSQG collection programs - available upon request. </t>
  </si>
  <si>
    <t>Generator Information</t>
  </si>
  <si>
    <r>
      <t xml:space="preserve">EPA ID #, </t>
    </r>
    <r>
      <rPr>
        <b/>
        <i/>
        <sz val="14"/>
        <color indexed="8"/>
        <rFont val="Arial"/>
        <family val="2"/>
      </rPr>
      <t xml:space="preserve">If applicable
</t>
    </r>
  </si>
  <si>
    <r>
      <t xml:space="preserve">Business Name 
(Include Division Name, </t>
    </r>
    <r>
      <rPr>
        <b/>
        <i/>
        <sz val="14"/>
        <color indexed="8"/>
        <rFont val="Arial"/>
        <family val="2"/>
      </rPr>
      <t>if applicable)</t>
    </r>
  </si>
  <si>
    <t>Business Site Address</t>
  </si>
  <si>
    <t>City</t>
  </si>
  <si>
    <t>ZIP</t>
  </si>
  <si>
    <t>Business
Mailing
Address</t>
  </si>
  <si>
    <t>Name of Deliverer</t>
  </si>
  <si>
    <t>Title</t>
  </si>
  <si>
    <t>License 
Plate</t>
  </si>
  <si>
    <t>Person Responsible
for Waste</t>
  </si>
  <si>
    <t>Cell/
 Other</t>
  </si>
  <si>
    <t xml:space="preserve">**By signing this form, I understand and agree to abide by these terms and conditions:  I certify that the business identified above generates less than 220 pounds per month and is classified as a Very Small Quantity Generator.  I understand that the collection program reserves the right to: require additional analysis or repackaging of the wastes at the generator's expense, and to refuse any wastes not accepted at the collection facility. </t>
  </si>
  <si>
    <t>Signature</t>
  </si>
  <si>
    <r>
      <t xml:space="preserve">***This document serves as a record of your waste delivery to Ramsey County's VSQG Collection (Site ID # MNR000071480). 
</t>
    </r>
    <r>
      <rPr>
        <u/>
        <sz val="14"/>
        <rFont val="Arial"/>
        <family val="2"/>
      </rPr>
      <t>This is not an invoice.</t>
    </r>
    <r>
      <rPr>
        <sz val="14"/>
        <rFont val="Arial"/>
        <family val="2"/>
      </rPr>
      <t xml:space="preserve"> 
Ramsey County will send an invoice to the above mailing address. Payment is due 30 days after invoice date.</t>
    </r>
  </si>
  <si>
    <t>Lab Packs</t>
  </si>
  <si>
    <t>Generator Name:</t>
  </si>
  <si>
    <t>HAZARDOUS WASTE CATEGORY</t>
  </si>
  <si>
    <t>RAMSEY COUNTY VSQG COLLECTION FORM</t>
  </si>
  <si>
    <t>Street Address:</t>
  </si>
  <si>
    <t>Zip Code:</t>
  </si>
  <si>
    <t>Contact Person:</t>
  </si>
  <si>
    <t>Phone #:</t>
  </si>
  <si>
    <t>Email:</t>
  </si>
  <si>
    <r>
      <rPr>
        <b/>
        <sz val="12"/>
        <rFont val="Calibri"/>
        <family val="2"/>
        <scheme val="minor"/>
      </rPr>
      <t xml:space="preserve">WASTE INVENTORY: </t>
    </r>
    <r>
      <rPr>
        <b/>
        <sz val="10"/>
        <rFont val="Calibri"/>
        <family val="2"/>
        <scheme val="minor"/>
      </rPr>
      <t>Please list waste that you plan to bring to collection. If you are unsure of the contents of a container or there is no label, please list as much information as you can.</t>
    </r>
  </si>
  <si>
    <t>WASTE NAME</t>
  </si>
  <si>
    <t>WASTE TOTALS:</t>
  </si>
  <si>
    <t>TOTAL DISPOSAL FEE:</t>
  </si>
  <si>
    <t>LABOR</t>
  </si>
  <si>
    <t>SIGNATURE OF THE GENERATOR OR AUTHORIZED REPRESENTATIVE:</t>
  </si>
  <si>
    <t>DATE WASTE RECEIVED:</t>
  </si>
  <si>
    <r>
      <rPr>
        <i/>
        <sz val="10.5"/>
        <rFont val="Calibri"/>
        <family val="2"/>
        <scheme val="minor"/>
      </rPr>
      <t>By signing this form, I understand and agree to abide by the following terms and conditions: I certify that the organization identified above generates less than 220 pounds of hazardous waste per month and is classified as a very small quantity generator. I understand that 1) fees are subject to change and I agree to pay all fees required of me by Ramsey County; 2) Bay West reserves the right to charge additional fees if the waste delivered differs from the inventory submitted or if additional analysis or repacking of the wastes is required; 3) Bay West may refuse to accept any wastes that are not pre-registered and approved; 4) completion of this and other forms does not expressly imply that the waste listed on the waste inventory will be accepted; 5) I have read and followed the Minnesota Department of Transportation (MNDOT) guidelines provided to me prior to transportation; 6) Bay West is not responsible for damage, accidents or spills that occurred as a result of transporting the waste; and 7) I am responsible for the safe and legal transportation of waste to the collection site.</t>
    </r>
  </si>
  <si>
    <t>MN</t>
  </si>
  <si>
    <t>QUANTITY</t>
  </si>
  <si>
    <t>GALLONS</t>
  </si>
  <si>
    <t>POUNDS</t>
  </si>
  <si>
    <t>EACH</t>
  </si>
  <si>
    <t>GALS/LBS/EACH</t>
  </si>
  <si>
    <t>TIME (hrs):</t>
  </si>
  <si>
    <t>PaintCare Latex/Water-Based</t>
  </si>
  <si>
    <t>Paint-Related Material</t>
  </si>
  <si>
    <t>Amines</t>
  </si>
  <si>
    <t>Oxidizer</t>
  </si>
  <si>
    <t>Supplies (Fiber 15 - GAL)</t>
  </si>
  <si>
    <t>Supplies (Fiber 5 - GAL)</t>
  </si>
  <si>
    <t>Supplies (Steel 55 - GAL_Open Top)</t>
  </si>
  <si>
    <t>Used Oil Sorbents</t>
  </si>
  <si>
    <t>Blasting Material</t>
  </si>
  <si>
    <t>Cleanup Debris</t>
  </si>
  <si>
    <t>PaintCare Oil-Based</t>
  </si>
  <si>
    <t>Drum charge will apply.</t>
  </si>
  <si>
    <r>
      <t xml:space="preserve">Includes thinners, fuels, and other pourable flammable liquids, priced per gallon.  </t>
    </r>
    <r>
      <rPr>
        <b/>
        <i/>
        <u/>
        <sz val="9"/>
        <rFont val="Arial"/>
        <family val="2"/>
      </rPr>
      <t>No chlorinated solvents</t>
    </r>
    <r>
      <rPr>
        <b/>
        <i/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- such solvents charged as Flammable Lab Pack.  </t>
    </r>
  </si>
  <si>
    <t>Used Oil</t>
  </si>
  <si>
    <t>Enter quantity in gallons.</t>
  </si>
  <si>
    <t>Charged per filter.</t>
  </si>
  <si>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Interior and exterior architectural paints: latex, acrylic, water-based, alkyd, oil-based, enamel (including textured coatings)                                 </t>
    </r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Deck coatings, floor paints (including elastomeric)
 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Primers, sealers, undercoaters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Stains                                                              </t>
    </r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Shellacs, lacquers, varnishes, urethanes (single
component)                                                         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Waterproofing concrete/masonry/wood sealers and repellents (not tar or bitumen-based)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Metal coatings, rust preventatives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Field and lawn paints</t>
    </r>
  </si>
  <si>
    <t/>
  </si>
  <si>
    <t>""</t>
  </si>
  <si>
    <t>WASTE CODES</t>
  </si>
  <si>
    <t>Used Oil Filters</t>
  </si>
  <si>
    <t>Supplies (Poly 55 - GAL)</t>
  </si>
  <si>
    <t>Supplies (Other)</t>
  </si>
  <si>
    <t xml:space="preserve">Notes/Additional Waste: </t>
  </si>
  <si>
    <t>UNIT
PRICE</t>
  </si>
  <si>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Interior and exterior architectural paints: latex, acrylic, water-based, alkyd, oil-based, enamel (including textured coatings)                                                                                  </t>
    </r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Deck coatings, floor paints (including elastomeric)
 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Primers, sealers, undercoaters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Stains                                                                      </t>
    </r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Shellacs, lacquers, varnishes, urethanes (single
component)                                                                 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Waterproofing concrete/masonry/wood sealers and repellents (not tar or bitumen-based)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Metal coatings, rust preventatives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Field and lawn paints</t>
    </r>
  </si>
  <si>
    <t>Other</t>
  </si>
  <si>
    <t>var</t>
  </si>
  <si>
    <t>EPA ID:</t>
  </si>
  <si>
    <t>State:</t>
  </si>
  <si>
    <t>City:</t>
  </si>
  <si>
    <t>Billing Street Address:</t>
  </si>
  <si>
    <t>Business Name (business to be invoiced):</t>
  </si>
  <si>
    <t>Billing Contact Name:</t>
  </si>
  <si>
    <t>Billing Phone #:</t>
  </si>
  <si>
    <t>Billing Email:</t>
  </si>
  <si>
    <t xml:space="preserve">Fluorescent Lamps (&lt;= 4 ft)     </t>
  </si>
  <si>
    <t>Compressed Gas Cylinders (&lt;30 oz.)</t>
  </si>
  <si>
    <t>Compressed Gas Cylinders (&gt;30 oz.)</t>
  </si>
  <si>
    <t>Freon or Acetylene Cylinders (each)</t>
  </si>
  <si>
    <t>Fire Extinguishers</t>
  </si>
  <si>
    <t xml:space="preserve">Batteries (Rechargeable - Ni-cd, NMH, Li-ion, SSLA) </t>
  </si>
  <si>
    <t xml:space="preserve">Batteries (Lithium, Button)     </t>
  </si>
  <si>
    <t xml:space="preserve">Batteries (Alkaline)     </t>
  </si>
  <si>
    <t>Lab pack Corrosives (Acids, Bases)</t>
  </si>
  <si>
    <t>Lab pack Paint Related Material</t>
  </si>
  <si>
    <t>Lab pack Paint-Related Material</t>
  </si>
  <si>
    <t xml:space="preserve">Standard size aerosols, priced per pound.  Aerosols greater than 20 oz charged at cylinder rates.
*Foam aerosols charged separately as "other" waste. </t>
  </si>
  <si>
    <r>
      <rPr>
        <b/>
        <sz val="10"/>
        <rFont val="Calibri"/>
        <family val="2"/>
      </rPr>
      <t>▪ Fill out the white sections of this form.</t>
    </r>
    <r>
      <rPr>
        <b/>
        <sz val="10"/>
        <rFont val="Calibri"/>
        <family val="2"/>
        <scheme val="minor"/>
      </rPr>
      <t xml:space="preserve"> Email completed form to: </t>
    </r>
    <r>
      <rPr>
        <b/>
        <u/>
        <sz val="10"/>
        <rFont val="Calibri"/>
        <family val="2"/>
        <scheme val="minor"/>
      </rPr>
      <t>VSQG@baywest.com</t>
    </r>
    <r>
      <rPr>
        <b/>
        <sz val="10"/>
        <rFont val="Calibri"/>
        <family val="2"/>
        <scheme val="minor"/>
      </rPr>
      <t>.</t>
    </r>
    <r>
      <rPr>
        <b/>
        <u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▪ </t>
    </r>
    <r>
      <rPr>
        <b/>
        <sz val="10"/>
        <rFont val="Calibri"/>
        <family val="2"/>
        <scheme val="minor"/>
      </rPr>
      <t xml:space="preserve">Bay West will complete the blue sections of this form.
</t>
    </r>
    <r>
      <rPr>
        <sz val="10"/>
        <rFont val="Calibri"/>
        <family val="2"/>
        <scheme val="minor"/>
      </rPr>
      <t xml:space="preserve">▪ </t>
    </r>
    <r>
      <rPr>
        <b/>
        <sz val="10"/>
        <rFont val="Calibri"/>
        <family val="2"/>
        <scheme val="minor"/>
      </rPr>
      <t>Generator will complete green section at delivery.</t>
    </r>
  </si>
  <si>
    <t>Revision Date: 4/1/2025</t>
  </si>
  <si>
    <r>
      <t>This document serves as a record of your waste delivery to Ramsey County's VSQG Collection Program located at 1700 Kent St., Roseville, MN 55113 (EPAID MNS000359104)</t>
    </r>
    <r>
      <rPr>
        <b/>
        <sz val="10"/>
        <rFont val="Calibri"/>
        <family val="2"/>
        <scheme val="minor"/>
      </rPr>
      <t>.
This is not an invoice.</t>
    </r>
    <r>
      <rPr>
        <sz val="10"/>
        <rFont val="Calibri"/>
        <family val="2"/>
        <scheme val="minor"/>
      </rPr>
      <t xml:space="preserve"> Ramsey County will email an invoice to the billing contact listed above.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</si>
</sst>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39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indexed="8"/>
      <name val="Arial"/>
      <family val="2"/>
    </font>
    <font>
      <u/>
      <sz val="14"/>
      <name val="Arial"/>
      <family val="2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sz val="10.5"/>
      <color rgb="FF000000"/>
      <name val="Calibri"/>
      <family val="2"/>
      <scheme val="minor"/>
    </font>
    <font>
      <i/>
      <sz val="10.5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i/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name val="Arial"/>
      <family val="2"/>
    </font>
    <font>
      <i/>
      <sz val="9"/>
      <name val="Arial"/>
      <family val="2"/>
    </font>
    <font>
      <b/>
      <i/>
      <u/>
      <sz val="9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0"/>
      <name val="Symbol"/>
      <family val="1"/>
      <charset val="2"/>
    </font>
    <font>
      <sz val="10"/>
      <name val="Arial"/>
      <family val="1"/>
      <charset val="2"/>
    </font>
    <font>
      <b/>
      <sz val="10"/>
      <color rgb="FF000000"/>
      <name val="Calibri"/>
      <family val="2"/>
      <scheme val="minor"/>
    </font>
    <font>
      <sz val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E3039"/>
        <bgColor indexed="64"/>
      </patternFill>
    </fill>
    <fill>
      <patternFill patternType="solid">
        <fgColor rgb="FFCDEBF1"/>
        <bgColor indexed="64"/>
      </patternFill>
    </fill>
    <fill>
      <patternFill patternType="solid">
        <fgColor rgb="FFE6F0CB"/>
        <bgColor indexed="64"/>
      </patternFill>
    </fill>
    <fill>
      <patternFill patternType="solid">
        <fgColor rgb="FFCDCCCE"/>
        <bgColor indexed="64"/>
      </patternFill>
    </fill>
  </fills>
  <borders count="7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14">
    <xf numFmtId="0" fontId="0" fillId="0" borderId="0" xfId="0" applyFill="1" applyBorder="1" applyAlignment="1">
      <alignment horizontal="left" vertical="top"/>
    </xf>
    <xf numFmtId="0" fontId="4" fillId="0" borderId="8" xfId="2" applyFont="1" applyFill="1" applyBorder="1" applyAlignment="1" applyProtection="1">
      <alignment horizontal="center"/>
    </xf>
    <xf numFmtId="164" fontId="4" fillId="5" borderId="8" xfId="2" applyNumberFormat="1" applyFont="1" applyFill="1" applyBorder="1" applyAlignment="1" applyProtection="1">
      <alignment horizontal="center"/>
    </xf>
    <xf numFmtId="0" fontId="4" fillId="4" borderId="49" xfId="2" applyFont="1" applyFill="1" applyBorder="1" applyAlignment="1" applyProtection="1">
      <alignment horizontal="center"/>
    </xf>
    <xf numFmtId="164" fontId="4" fillId="4" borderId="49" xfId="2" applyNumberFormat="1" applyFont="1" applyFill="1" applyBorder="1" applyAlignment="1" applyProtection="1">
      <alignment horizontal="center"/>
    </xf>
    <xf numFmtId="44" fontId="4" fillId="6" borderId="8" xfId="3" applyFont="1" applyFill="1" applyBorder="1" applyAlignment="1" applyProtection="1"/>
    <xf numFmtId="44" fontId="4" fillId="6" borderId="54" xfId="3" applyFont="1" applyFill="1" applyBorder="1" applyAlignment="1" applyProtection="1"/>
    <xf numFmtId="0" fontId="4" fillId="8" borderId="17" xfId="2" applyNumberFormat="1" applyFont="1" applyFill="1" applyBorder="1" applyAlignment="1" applyProtection="1">
      <alignment horizontal="right" shrinkToFit="1"/>
    </xf>
    <xf numFmtId="14" fontId="4" fillId="8" borderId="17" xfId="2" applyNumberFormat="1" applyFont="1" applyFill="1" applyBorder="1" applyAlignment="1" applyProtection="1">
      <alignment horizontal="right" shrinkToFit="1"/>
    </xf>
    <xf numFmtId="164" fontId="4" fillId="0" borderId="8" xfId="2" applyNumberFormat="1" applyFont="1" applyFill="1" applyBorder="1" applyProtection="1"/>
    <xf numFmtId="164" fontId="4" fillId="0" borderId="27" xfId="2" applyNumberFormat="1" applyFont="1" applyFill="1" applyBorder="1" applyProtection="1"/>
    <xf numFmtId="0" fontId="3" fillId="0" borderId="0" xfId="2" applyFont="1" applyProtection="1"/>
    <xf numFmtId="0" fontId="0" fillId="0" borderId="0" xfId="0" applyFill="1" applyBorder="1" applyAlignment="1" applyProtection="1">
      <alignment horizontal="left" vertical="top"/>
    </xf>
    <xf numFmtId="0" fontId="3" fillId="6" borderId="8" xfId="2" applyFont="1" applyFill="1" applyBorder="1" applyAlignment="1" applyProtection="1">
      <alignment horizontal="center" vertical="center" textRotation="90" wrapText="1"/>
    </xf>
    <xf numFmtId="164" fontId="3" fillId="6" borderId="8" xfId="2" applyNumberFormat="1" applyFont="1" applyFill="1" applyBorder="1" applyAlignment="1" applyProtection="1">
      <alignment horizontal="center" vertical="center" textRotation="90" wrapText="1"/>
    </xf>
    <xf numFmtId="0" fontId="3" fillId="6" borderId="46" xfId="2" applyFont="1" applyFill="1" applyBorder="1" applyAlignment="1" applyProtection="1">
      <alignment horizontal="center" wrapText="1"/>
    </xf>
    <xf numFmtId="164" fontId="4" fillId="0" borderId="8" xfId="2" applyNumberFormat="1" applyFont="1" applyFill="1" applyBorder="1" applyAlignment="1" applyProtection="1">
      <alignment horizontal="center"/>
    </xf>
    <xf numFmtId="0" fontId="8" fillId="0" borderId="0" xfId="2" applyFont="1" applyProtection="1"/>
    <xf numFmtId="0" fontId="6" fillId="4" borderId="12" xfId="2" applyFont="1" applyFill="1" applyBorder="1" applyAlignment="1" applyProtection="1">
      <alignment horizontal="left" vertical="top"/>
    </xf>
    <xf numFmtId="0" fontId="6" fillId="4" borderId="60" xfId="2" applyFont="1" applyFill="1" applyBorder="1" applyAlignment="1" applyProtection="1">
      <alignment horizontal="left" vertical="top"/>
    </xf>
    <xf numFmtId="0" fontId="4" fillId="0" borderId="14" xfId="2" applyFont="1" applyFill="1" applyBorder="1" applyAlignment="1" applyProtection="1">
      <alignment horizontal="center"/>
    </xf>
    <xf numFmtId="164" fontId="4" fillId="0" borderId="14" xfId="2" applyNumberFormat="1" applyFont="1" applyFill="1" applyBorder="1" applyAlignment="1" applyProtection="1">
      <alignment horizontal="center"/>
    </xf>
    <xf numFmtId="0" fontId="5" fillId="0" borderId="16" xfId="2" applyFont="1" applyFill="1" applyBorder="1" applyAlignment="1" applyProtection="1">
      <alignment wrapText="1"/>
    </xf>
    <xf numFmtId="0" fontId="0" fillId="0" borderId="58" xfId="0" applyFill="1" applyBorder="1" applyAlignment="1" applyProtection="1">
      <alignment wrapText="1"/>
    </xf>
    <xf numFmtId="0" fontId="5" fillId="0" borderId="18" xfId="2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4" borderId="20" xfId="0" applyFill="1" applyBorder="1" applyAlignment="1" applyProtection="1">
      <alignment wrapText="1"/>
    </xf>
    <xf numFmtId="0" fontId="0" fillId="4" borderId="21" xfId="0" applyFill="1" applyBorder="1" applyAlignment="1" applyProtection="1">
      <alignment wrapText="1"/>
    </xf>
    <xf numFmtId="44" fontId="4" fillId="0" borderId="22" xfId="3" applyFont="1" applyFill="1" applyBorder="1" applyAlignment="1" applyProtection="1">
      <alignment horizontal="center" vertical="top"/>
    </xf>
    <xf numFmtId="164" fontId="4" fillId="0" borderId="22" xfId="3" applyNumberFormat="1" applyFont="1" applyFill="1" applyBorder="1" applyAlignment="1" applyProtection="1">
      <alignment horizontal="center"/>
    </xf>
    <xf numFmtId="0" fontId="3" fillId="4" borderId="16" xfId="2" applyFont="1" applyFill="1" applyBorder="1" applyAlignment="1" applyProtection="1">
      <alignment horizontal="left" vertical="top"/>
    </xf>
    <xf numFmtId="0" fontId="4" fillId="0" borderId="22" xfId="2" applyFont="1" applyFill="1" applyBorder="1" applyAlignment="1" applyProtection="1">
      <alignment horizontal="center"/>
    </xf>
    <xf numFmtId="164" fontId="4" fillId="0" borderId="22" xfId="2" applyNumberFormat="1" applyFont="1" applyFill="1" applyBorder="1" applyAlignment="1" applyProtection="1">
      <alignment horizontal="center"/>
    </xf>
    <xf numFmtId="0" fontId="3" fillId="0" borderId="8" xfId="2" applyFont="1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 vertical="top"/>
    </xf>
    <xf numFmtId="0" fontId="4" fillId="0" borderId="8" xfId="2" applyFont="1" applyFill="1" applyBorder="1" applyAlignment="1" applyProtection="1">
      <alignment horizontal="left"/>
    </xf>
    <xf numFmtId="0" fontId="4" fillId="0" borderId="7" xfId="2" applyFont="1" applyFill="1" applyBorder="1" applyAlignment="1" applyProtection="1">
      <alignment horizontal="center"/>
    </xf>
    <xf numFmtId="0" fontId="4" fillId="5" borderId="7" xfId="2" applyFont="1" applyFill="1" applyBorder="1" applyAlignment="1" applyProtection="1">
      <alignment horizontal="center"/>
    </xf>
    <xf numFmtId="164" fontId="4" fillId="5" borderId="8" xfId="2" applyNumberFormat="1" applyFont="1" applyFill="1" applyBorder="1" applyProtection="1"/>
    <xf numFmtId="0" fontId="4" fillId="0" borderId="34" xfId="2" applyFont="1" applyFill="1" applyBorder="1" applyAlignment="1" applyProtection="1">
      <alignment horizontal="center"/>
    </xf>
    <xf numFmtId="164" fontId="4" fillId="0" borderId="34" xfId="2" applyNumberFormat="1" applyFont="1" applyFill="1" applyBorder="1" applyProtection="1"/>
    <xf numFmtId="0" fontId="3" fillId="4" borderId="18" xfId="2" applyFont="1" applyFill="1" applyBorder="1" applyAlignment="1" applyProtection="1">
      <alignment horizontal="center"/>
    </xf>
    <xf numFmtId="0" fontId="3" fillId="4" borderId="0" xfId="2" applyFont="1" applyFill="1" applyBorder="1" applyAlignment="1" applyProtection="1">
      <alignment horizontal="center"/>
    </xf>
    <xf numFmtId="0" fontId="4" fillId="4" borderId="0" xfId="2" applyFont="1" applyFill="1" applyBorder="1" applyAlignment="1" applyProtection="1">
      <alignment horizontal="center"/>
    </xf>
    <xf numFmtId="164" fontId="4" fillId="4" borderId="0" xfId="2" applyNumberFormat="1" applyFont="1" applyFill="1" applyBorder="1" applyProtection="1"/>
    <xf numFmtId="0" fontId="0" fillId="4" borderId="19" xfId="0" applyFill="1" applyBorder="1" applyAlignment="1" applyProtection="1">
      <alignment vertical="center" wrapText="1"/>
    </xf>
    <xf numFmtId="0" fontId="8" fillId="0" borderId="30" xfId="2" applyFont="1" applyFill="1" applyBorder="1" applyAlignment="1" applyProtection="1">
      <alignment horizontal="left"/>
    </xf>
    <xf numFmtId="0" fontId="8" fillId="0" borderId="31" xfId="2" applyFont="1" applyFill="1" applyBorder="1" applyAlignment="1" applyProtection="1">
      <alignment horizontal="left"/>
    </xf>
    <xf numFmtId="0" fontId="4" fillId="0" borderId="12" xfId="2" applyFont="1" applyFill="1" applyBorder="1" applyAlignment="1" applyProtection="1">
      <alignment horizontal="left"/>
    </xf>
    <xf numFmtId="0" fontId="4" fillId="5" borderId="8" xfId="2" applyFont="1" applyFill="1" applyBorder="1" applyAlignment="1" applyProtection="1">
      <alignment horizontal="center"/>
    </xf>
    <xf numFmtId="0" fontId="3" fillId="4" borderId="20" xfId="2" applyFont="1" applyFill="1" applyBorder="1" applyAlignment="1" applyProtection="1">
      <alignment horizontal="center"/>
    </xf>
    <xf numFmtId="0" fontId="3" fillId="4" borderId="63" xfId="2" applyFont="1" applyFill="1" applyBorder="1" applyAlignment="1" applyProtection="1">
      <alignment horizontal="center"/>
    </xf>
    <xf numFmtId="0" fontId="4" fillId="4" borderId="64" xfId="2" applyFont="1" applyFill="1" applyBorder="1" applyAlignment="1" applyProtection="1">
      <alignment horizontal="center"/>
    </xf>
    <xf numFmtId="164" fontId="4" fillId="4" borderId="64" xfId="2" applyNumberFormat="1" applyFont="1" applyFill="1" applyBorder="1" applyProtection="1"/>
    <xf numFmtId="0" fontId="0" fillId="4" borderId="36" xfId="0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Protection="1"/>
    <xf numFmtId="0" fontId="4" fillId="0" borderId="23" xfId="2" applyFont="1" applyFill="1" applyBorder="1" applyAlignment="1" applyProtection="1">
      <alignment horizontal="center"/>
    </xf>
    <xf numFmtId="0" fontId="3" fillId="4" borderId="6" xfId="2" applyFont="1" applyFill="1" applyBorder="1" applyAlignment="1" applyProtection="1">
      <alignment horizontal="left"/>
    </xf>
    <xf numFmtId="0" fontId="3" fillId="4" borderId="32" xfId="2" applyFont="1" applyFill="1" applyBorder="1" applyAlignment="1" applyProtection="1">
      <alignment horizontal="left"/>
    </xf>
    <xf numFmtId="0" fontId="4" fillId="4" borderId="32" xfId="2" applyFont="1" applyFill="1" applyBorder="1" applyAlignment="1" applyProtection="1">
      <alignment horizontal="center"/>
    </xf>
    <xf numFmtId="164" fontId="4" fillId="4" borderId="32" xfId="2" applyNumberFormat="1" applyFont="1" applyFill="1" applyBorder="1" applyProtection="1"/>
    <xf numFmtId="0" fontId="4" fillId="4" borderId="33" xfId="2" applyFont="1" applyFill="1" applyBorder="1" applyAlignment="1" applyProtection="1">
      <alignment horizontal="center"/>
    </xf>
    <xf numFmtId="0" fontId="4" fillId="0" borderId="0" xfId="2" applyFont="1" applyProtection="1"/>
    <xf numFmtId="0" fontId="4" fillId="0" borderId="38" xfId="2" applyFont="1" applyFill="1" applyBorder="1" applyAlignment="1" applyProtection="1">
      <alignment horizontal="left"/>
    </xf>
    <xf numFmtId="0" fontId="3" fillId="0" borderId="30" xfId="2" applyFont="1" applyFill="1" applyBorder="1" applyAlignment="1" applyProtection="1">
      <alignment horizontal="left"/>
    </xf>
    <xf numFmtId="0" fontId="3" fillId="0" borderId="31" xfId="2" applyFont="1" applyFill="1" applyBorder="1" applyAlignment="1" applyProtection="1">
      <alignment horizontal="left"/>
    </xf>
    <xf numFmtId="0" fontId="4" fillId="0" borderId="17" xfId="2" applyFont="1" applyFill="1" applyBorder="1" applyAlignment="1" applyProtection="1">
      <alignment horizontal="center" vertical="center"/>
    </xf>
    <xf numFmtId="0" fontId="4" fillId="0" borderId="6" xfId="2" applyFont="1" applyFill="1" applyBorder="1" applyAlignment="1" applyProtection="1">
      <alignment horizontal="left"/>
    </xf>
    <xf numFmtId="0" fontId="4" fillId="4" borderId="36" xfId="2" applyFont="1" applyFill="1" applyBorder="1" applyProtection="1"/>
    <xf numFmtId="0" fontId="4" fillId="0" borderId="43" xfId="2" applyFont="1" applyFill="1" applyBorder="1" applyAlignment="1" applyProtection="1">
      <alignment horizontal="center"/>
    </xf>
    <xf numFmtId="164" fontId="4" fillId="0" borderId="43" xfId="2" applyNumberFormat="1" applyFont="1" applyFill="1" applyBorder="1" applyProtection="1"/>
    <xf numFmtId="0" fontId="4" fillId="0" borderId="18" xfId="2" applyFont="1" applyBorder="1" applyProtection="1"/>
    <xf numFmtId="0" fontId="4" fillId="0" borderId="0" xfId="2" applyFont="1" applyBorder="1" applyProtection="1"/>
    <xf numFmtId="0" fontId="4" fillId="0" borderId="19" xfId="2" applyFont="1" applyBorder="1" applyProtection="1"/>
    <xf numFmtId="0" fontId="3" fillId="6" borderId="27" xfId="2" applyFont="1" applyFill="1" applyBorder="1" applyAlignment="1" applyProtection="1">
      <alignment horizontal="center" vertical="center" textRotation="90" wrapText="1"/>
    </xf>
    <xf numFmtId="164" fontId="3" fillId="6" borderId="27" xfId="2" applyNumberFormat="1" applyFont="1" applyFill="1" applyBorder="1" applyAlignment="1" applyProtection="1">
      <alignment horizontal="center" vertical="center" textRotation="90" wrapText="1"/>
    </xf>
    <xf numFmtId="0" fontId="9" fillId="0" borderId="46" xfId="2" applyFont="1" applyFill="1" applyBorder="1" applyProtection="1"/>
    <xf numFmtId="0" fontId="4" fillId="0" borderId="48" xfId="2" applyFont="1" applyFill="1" applyBorder="1" applyProtection="1"/>
    <xf numFmtId="0" fontId="3" fillId="4" borderId="24" xfId="2" applyFont="1" applyFill="1" applyBorder="1" applyAlignment="1" applyProtection="1">
      <alignment horizontal="center"/>
    </xf>
    <xf numFmtId="164" fontId="4" fillId="4" borderId="49" xfId="2" applyNumberFormat="1" applyFont="1" applyFill="1" applyBorder="1" applyProtection="1"/>
    <xf numFmtId="0" fontId="4" fillId="4" borderId="25" xfId="2" applyFont="1" applyFill="1" applyBorder="1" applyProtection="1"/>
    <xf numFmtId="0" fontId="4" fillId="0" borderId="27" xfId="2" applyFont="1" applyFill="1" applyBorder="1" applyAlignment="1" applyProtection="1">
      <alignment horizontal="center"/>
    </xf>
    <xf numFmtId="0" fontId="4" fillId="0" borderId="50" xfId="2" applyFont="1" applyFill="1" applyBorder="1" applyProtection="1"/>
    <xf numFmtId="0" fontId="3" fillId="7" borderId="18" xfId="2" applyFont="1" applyFill="1" applyBorder="1" applyAlignment="1" applyProtection="1">
      <alignment horizontal="center"/>
    </xf>
    <xf numFmtId="0" fontId="3" fillId="7" borderId="24" xfId="2" applyFont="1" applyFill="1" applyBorder="1" applyAlignment="1" applyProtection="1">
      <alignment horizontal="center"/>
    </xf>
    <xf numFmtId="0" fontId="9" fillId="0" borderId="23" xfId="2" applyFont="1" applyFill="1" applyBorder="1" applyProtection="1"/>
    <xf numFmtId="0" fontId="9" fillId="0" borderId="25" xfId="2" applyFont="1" applyFill="1" applyBorder="1" applyProtection="1"/>
    <xf numFmtId="0" fontId="3" fillId="4" borderId="18" xfId="2" applyFont="1" applyFill="1" applyBorder="1" applyAlignment="1" applyProtection="1">
      <alignment horizontal="left"/>
    </xf>
    <xf numFmtId="0" fontId="3" fillId="4" borderId="24" xfId="2" applyFont="1" applyFill="1" applyBorder="1" applyAlignment="1" applyProtection="1">
      <alignment horizontal="left"/>
    </xf>
    <xf numFmtId="0" fontId="9" fillId="4" borderId="25" xfId="2" applyFont="1" applyFill="1" applyBorder="1" applyProtection="1"/>
    <xf numFmtId="0" fontId="8" fillId="6" borderId="8" xfId="2" applyFont="1" applyFill="1" applyBorder="1" applyAlignment="1" applyProtection="1">
      <alignment horizontal="center"/>
    </xf>
    <xf numFmtId="164" fontId="3" fillId="6" borderId="8" xfId="2" applyNumberFormat="1" applyFont="1" applyFill="1" applyBorder="1" applyProtection="1"/>
    <xf numFmtId="0" fontId="3" fillId="6" borderId="46" xfId="2" applyFont="1" applyFill="1" applyBorder="1" applyAlignment="1" applyProtection="1">
      <alignment wrapText="1"/>
    </xf>
    <xf numFmtId="0" fontId="6" fillId="0" borderId="33" xfId="2" applyFont="1" applyFill="1" applyBorder="1" applyAlignment="1" applyProtection="1">
      <alignment horizontal="center"/>
    </xf>
    <xf numFmtId="0" fontId="4" fillId="0" borderId="0" xfId="2" applyFont="1" applyFill="1" applyProtection="1"/>
    <xf numFmtId="0" fontId="3" fillId="6" borderId="15" xfId="2" applyFont="1" applyFill="1" applyBorder="1" applyAlignment="1" applyProtection="1">
      <alignment horizontal="left"/>
    </xf>
    <xf numFmtId="0" fontId="7" fillId="6" borderId="56" xfId="2" applyFont="1" applyFill="1" applyBorder="1" applyAlignment="1" applyProtection="1">
      <alignment horizontal="center"/>
    </xf>
    <xf numFmtId="0" fontId="3" fillId="3" borderId="68" xfId="2" applyFont="1" applyFill="1" applyBorder="1" applyAlignment="1" applyProtection="1">
      <alignment horizontal="left" wrapText="1"/>
    </xf>
    <xf numFmtId="0" fontId="0" fillId="3" borderId="54" xfId="0" applyFill="1" applyBorder="1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0" fillId="3" borderId="19" xfId="0" applyFill="1" applyBorder="1" applyAlignment="1" applyProtection="1">
      <alignment wrapText="1"/>
    </xf>
    <xf numFmtId="0" fontId="0" fillId="3" borderId="18" xfId="0" applyFill="1" applyBorder="1" applyAlignment="1" applyProtection="1">
      <alignment horizontal="center" wrapText="1"/>
    </xf>
    <xf numFmtId="0" fontId="3" fillId="0" borderId="0" xfId="2" applyFont="1" applyAlignment="1" applyProtection="1">
      <alignment horizontal="left" vertical="center"/>
    </xf>
    <xf numFmtId="0" fontId="11" fillId="0" borderId="68" xfId="2" applyFont="1" applyBorder="1" applyAlignment="1" applyProtection="1">
      <alignment horizontal="left" vertical="top"/>
    </xf>
    <xf numFmtId="0" fontId="4" fillId="0" borderId="54" xfId="2" applyFont="1" applyBorder="1" applyAlignment="1" applyProtection="1">
      <alignment horizontal="left"/>
    </xf>
    <xf numFmtId="0" fontId="4" fillId="0" borderId="56" xfId="2" applyFont="1" applyBorder="1" applyAlignment="1" applyProtection="1">
      <alignment horizontal="left"/>
    </xf>
    <xf numFmtId="0" fontId="4" fillId="0" borderId="39" xfId="2" applyFont="1" applyBorder="1" applyAlignment="1" applyProtection="1">
      <alignment horizontal="left"/>
    </xf>
    <xf numFmtId="0" fontId="4" fillId="0" borderId="40" xfId="2" applyFont="1" applyBorder="1" applyAlignment="1" applyProtection="1">
      <alignment horizontal="left"/>
    </xf>
    <xf numFmtId="0" fontId="11" fillId="0" borderId="18" xfId="2" applyFont="1" applyBorder="1" applyAlignment="1" applyProtection="1">
      <alignment horizontal="left" vertical="top"/>
    </xf>
    <xf numFmtId="0" fontId="4" fillId="0" borderId="0" xfId="2" applyFont="1" applyBorder="1" applyAlignment="1" applyProtection="1"/>
    <xf numFmtId="0" fontId="4" fillId="0" borderId="54" xfId="2" applyFont="1" applyBorder="1" applyAlignment="1" applyProtection="1"/>
    <xf numFmtId="0" fontId="4" fillId="0" borderId="56" xfId="2" applyFont="1" applyBorder="1" applyAlignment="1" applyProtection="1"/>
    <xf numFmtId="0" fontId="4" fillId="0" borderId="39" xfId="2" applyFont="1" applyBorder="1" applyAlignment="1" applyProtection="1"/>
    <xf numFmtId="0" fontId="4" fillId="0" borderId="40" xfId="2" applyFont="1" applyBorder="1" applyAlignment="1" applyProtection="1"/>
    <xf numFmtId="0" fontId="4" fillId="0" borderId="0" xfId="2" applyFont="1" applyBorder="1" applyAlignment="1" applyProtection="1">
      <alignment horizontal="left"/>
    </xf>
    <xf numFmtId="0" fontId="4" fillId="0" borderId="55" xfId="2" applyFont="1" applyBorder="1" applyAlignment="1" applyProtection="1">
      <alignment horizontal="left"/>
    </xf>
    <xf numFmtId="0" fontId="11" fillId="0" borderId="15" xfId="2" applyFont="1" applyBorder="1" applyAlignment="1" applyProtection="1">
      <alignment vertical="top"/>
    </xf>
    <xf numFmtId="0" fontId="3" fillId="0" borderId="35" xfId="2" applyFont="1" applyBorder="1" applyAlignment="1" applyProtection="1">
      <alignment horizontal="left" vertical="top"/>
    </xf>
    <xf numFmtId="0" fontId="4" fillId="3" borderId="41" xfId="2" applyFont="1" applyFill="1" applyBorder="1" applyAlignment="1" applyProtection="1">
      <alignment vertical="top"/>
    </xf>
    <xf numFmtId="0" fontId="4" fillId="3" borderId="69" xfId="2" applyFont="1" applyFill="1" applyBorder="1" applyAlignment="1" applyProtection="1">
      <alignment horizontal="left" vertical="top"/>
    </xf>
    <xf numFmtId="0" fontId="4" fillId="0" borderId="0" xfId="2" applyFont="1" applyBorder="1" applyAlignment="1" applyProtection="1">
      <alignment horizontal="left" vertical="top"/>
    </xf>
    <xf numFmtId="0" fontId="4" fillId="0" borderId="55" xfId="2" applyFont="1" applyBorder="1" applyAlignment="1" applyProtection="1">
      <alignment horizontal="left" vertical="top"/>
    </xf>
    <xf numFmtId="0" fontId="11" fillId="0" borderId="57" xfId="2" applyFont="1" applyBorder="1" applyAlignment="1" applyProtection="1">
      <alignment vertical="top"/>
    </xf>
    <xf numFmtId="0" fontId="3" fillId="0" borderId="25" xfId="2" applyFont="1" applyBorder="1" applyAlignment="1" applyProtection="1">
      <alignment horizontal="left" vertical="top"/>
    </xf>
    <xf numFmtId="0" fontId="4" fillId="0" borderId="39" xfId="2" applyFont="1" applyBorder="1" applyAlignment="1" applyProtection="1">
      <alignment horizontal="left" vertical="top"/>
    </xf>
    <xf numFmtId="0" fontId="4" fillId="3" borderId="69" xfId="2" applyFont="1" applyFill="1" applyBorder="1" applyAlignment="1" applyProtection="1"/>
    <xf numFmtId="0" fontId="4" fillId="0" borderId="54" xfId="2" applyFont="1" applyBorder="1" applyAlignment="1" applyProtection="1">
      <alignment vertical="top"/>
    </xf>
    <xf numFmtId="0" fontId="11" fillId="0" borderId="25" xfId="2" applyFont="1" applyBorder="1" applyAlignment="1" applyProtection="1">
      <alignment horizontal="left" vertical="top"/>
    </xf>
    <xf numFmtId="0" fontId="11" fillId="3" borderId="69" xfId="2" applyFont="1" applyFill="1" applyBorder="1" applyAlignment="1" applyProtection="1">
      <alignment horizontal="left" vertical="top"/>
    </xf>
    <xf numFmtId="0" fontId="4" fillId="0" borderId="0" xfId="2" applyFont="1" applyBorder="1" applyAlignment="1" applyProtection="1">
      <alignment vertical="top"/>
    </xf>
    <xf numFmtId="0" fontId="4" fillId="0" borderId="55" xfId="2" applyFont="1" applyBorder="1" applyAlignment="1" applyProtection="1">
      <alignment vertical="top"/>
    </xf>
    <xf numFmtId="0" fontId="4" fillId="0" borderId="39" xfId="2" applyFont="1" applyBorder="1" applyAlignment="1" applyProtection="1">
      <alignment vertical="top"/>
    </xf>
    <xf numFmtId="0" fontId="4" fillId="0" borderId="40" xfId="2" applyFont="1" applyBorder="1" applyAlignment="1" applyProtection="1">
      <alignment horizontal="left" vertical="top"/>
    </xf>
    <xf numFmtId="0" fontId="4" fillId="0" borderId="0" xfId="2" applyFont="1" applyBorder="1" applyAlignment="1" applyProtection="1">
      <alignment horizontal="center" vertical="top" wrapText="1"/>
    </xf>
    <xf numFmtId="164" fontId="4" fillId="0" borderId="0" xfId="2" applyNumberFormat="1" applyFont="1" applyBorder="1" applyAlignment="1" applyProtection="1">
      <alignment vertical="top" wrapText="1"/>
    </xf>
    <xf numFmtId="0" fontId="4" fillId="0" borderId="19" xfId="2" applyFont="1" applyBorder="1" applyAlignment="1" applyProtection="1">
      <alignment vertical="top" wrapText="1"/>
    </xf>
    <xf numFmtId="0" fontId="4" fillId="0" borderId="21" xfId="2" applyFont="1" applyBorder="1" applyProtection="1"/>
    <xf numFmtId="0" fontId="4" fillId="0" borderId="62" xfId="2" applyFont="1" applyBorder="1" applyProtection="1"/>
    <xf numFmtId="0" fontId="2" fillId="0" borderId="18" xfId="2" applyBorder="1" applyProtection="1"/>
    <xf numFmtId="0" fontId="2" fillId="0" borderId="0" xfId="2" applyBorder="1" applyProtection="1"/>
    <xf numFmtId="0" fontId="2" fillId="0" borderId="0" xfId="2" applyBorder="1" applyAlignment="1" applyProtection="1">
      <alignment horizontal="center"/>
    </xf>
    <xf numFmtId="164" fontId="2" fillId="0" borderId="0" xfId="2" applyNumberFormat="1" applyBorder="1" applyProtection="1"/>
    <xf numFmtId="0" fontId="2" fillId="0" borderId="19" xfId="2" applyBorder="1" applyProtection="1"/>
    <xf numFmtId="0" fontId="2" fillId="0" borderId="20" xfId="2" applyBorder="1" applyProtection="1"/>
    <xf numFmtId="0" fontId="2" fillId="0" borderId="21" xfId="2" applyBorder="1" applyProtection="1"/>
    <xf numFmtId="0" fontId="2" fillId="0" borderId="21" xfId="2" applyBorder="1" applyAlignment="1" applyProtection="1">
      <alignment horizontal="center"/>
    </xf>
    <xf numFmtId="164" fontId="2" fillId="0" borderId="21" xfId="2" applyNumberFormat="1" applyBorder="1" applyProtection="1"/>
    <xf numFmtId="0" fontId="2" fillId="0" borderId="70" xfId="2" applyBorder="1" applyProtection="1"/>
    <xf numFmtId="0" fontId="15" fillId="0" borderId="0" xfId="0" applyFont="1" applyFill="1" applyBorder="1" applyAlignment="1">
      <alignment horizontal="left" vertical="top"/>
    </xf>
    <xf numFmtId="0" fontId="19" fillId="9" borderId="0" xfId="0" applyFont="1" applyFill="1" applyBorder="1" applyAlignment="1" applyProtection="1">
      <alignment horizontal="left" vertical="top" wrapText="1"/>
      <protection locked="0"/>
    </xf>
    <xf numFmtId="0" fontId="19" fillId="9" borderId="57" xfId="0" applyFont="1" applyFill="1" applyBorder="1" applyAlignment="1" applyProtection="1">
      <alignment horizontal="left" vertical="top" wrapText="1"/>
      <protection locked="0"/>
    </xf>
    <xf numFmtId="0" fontId="15" fillId="0" borderId="72" xfId="0" applyFont="1" applyFill="1" applyBorder="1" applyAlignment="1">
      <alignment horizontal="left" vertical="center" wrapText="1"/>
    </xf>
    <xf numFmtId="1" fontId="20" fillId="0" borderId="72" xfId="0" applyNumberFormat="1" applyFont="1" applyFill="1" applyBorder="1" applyAlignment="1">
      <alignment horizontal="center" vertical="top" shrinkToFit="1"/>
    </xf>
    <xf numFmtId="0" fontId="15" fillId="0" borderId="57" xfId="0" applyFont="1" applyFill="1" applyBorder="1" applyAlignment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25" fillId="0" borderId="74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>
      <alignment horizontal="right" vertical="top"/>
    </xf>
    <xf numFmtId="0" fontId="4" fillId="0" borderId="6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left"/>
    </xf>
    <xf numFmtId="0" fontId="4" fillId="0" borderId="49" xfId="2" applyFont="1" applyFill="1" applyBorder="1" applyAlignment="1" applyProtection="1">
      <alignment horizontal="center"/>
    </xf>
    <xf numFmtId="164" fontId="4" fillId="0" borderId="49" xfId="2" applyNumberFormat="1" applyFont="1" applyFill="1" applyBorder="1" applyProtection="1"/>
    <xf numFmtId="0" fontId="4" fillId="0" borderId="25" xfId="2" applyFont="1" applyFill="1" applyBorder="1" applyProtection="1"/>
    <xf numFmtId="0" fontId="6" fillId="0" borderId="19" xfId="2" applyFont="1" applyFill="1" applyBorder="1" applyProtection="1"/>
    <xf numFmtId="0" fontId="29" fillId="0" borderId="44" xfId="2" applyFont="1" applyFill="1" applyBorder="1" applyAlignment="1" applyProtection="1">
      <alignment horizontal="left" vertical="center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6" xfId="2" applyFont="1" applyFill="1" applyBorder="1" applyAlignment="1" applyProtection="1">
      <alignment horizontal="left"/>
    </xf>
    <xf numFmtId="0" fontId="3" fillId="0" borderId="30" xfId="2" applyFont="1" applyFill="1" applyBorder="1" applyAlignment="1" applyProtection="1">
      <alignment horizontal="left"/>
    </xf>
    <xf numFmtId="0" fontId="2" fillId="4" borderId="0" xfId="2" applyFill="1" applyBorder="1" applyAlignment="1" applyProtection="1">
      <alignment horizontal="left" vertical="top" wrapText="1"/>
    </xf>
    <xf numFmtId="0" fontId="4" fillId="0" borderId="6" xfId="2" applyFont="1" applyFill="1" applyBorder="1" applyAlignment="1" applyProtection="1">
      <alignment horizontal="left"/>
    </xf>
    <xf numFmtId="0" fontId="25" fillId="11" borderId="75" xfId="0" applyFont="1" applyFill="1" applyBorder="1" applyAlignment="1" applyProtection="1">
      <alignment vertical="center" wrapText="1"/>
    </xf>
    <xf numFmtId="164" fontId="25" fillId="11" borderId="4" xfId="0" applyNumberFormat="1" applyFont="1" applyFill="1" applyBorder="1" applyAlignment="1" applyProtection="1">
      <alignment horizontal="left" vertical="center" wrapText="1"/>
    </xf>
    <xf numFmtId="164" fontId="25" fillId="11" borderId="1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11" borderId="74" xfId="0" applyFont="1" applyFill="1" applyBorder="1" applyAlignment="1" applyProtection="1">
      <alignment horizontal="center" vertical="center" wrapText="1"/>
    </xf>
    <xf numFmtId="0" fontId="3" fillId="0" borderId="18" xfId="2" applyFont="1" applyFill="1" applyBorder="1" applyAlignment="1" applyProtection="1">
      <alignment horizontal="center"/>
    </xf>
    <xf numFmtId="0" fontId="17" fillId="13" borderId="8" xfId="0" applyFont="1" applyFill="1" applyBorder="1" applyAlignment="1">
      <alignment horizontal="left" vertical="top" wrapText="1"/>
    </xf>
    <xf numFmtId="0" fontId="3" fillId="0" borderId="24" xfId="2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7" fillId="13" borderId="9" xfId="0" applyFont="1" applyFill="1" applyBorder="1" applyAlignment="1">
      <alignment horizontal="left" vertical="top" wrapText="1"/>
    </xf>
    <xf numFmtId="0" fontId="17" fillId="13" borderId="32" xfId="0" applyFont="1" applyFill="1" applyBorder="1" applyAlignment="1">
      <alignment horizontal="left" vertical="top" wrapText="1"/>
    </xf>
    <xf numFmtId="0" fontId="14" fillId="0" borderId="8" xfId="0" applyFont="1" applyFill="1" applyBorder="1" applyAlignment="1" applyProtection="1">
      <alignment horizontal="left" vertical="top" wrapText="1"/>
      <protection locked="0"/>
    </xf>
    <xf numFmtId="0" fontId="25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17" fillId="13" borderId="77" xfId="0" applyFont="1" applyFill="1" applyBorder="1" applyAlignment="1">
      <alignment horizontal="left" vertical="top" wrapText="1"/>
    </xf>
    <xf numFmtId="0" fontId="17" fillId="13" borderId="8" xfId="0" applyFont="1" applyFill="1" applyBorder="1" applyAlignment="1">
      <alignment vertical="top" wrapText="1"/>
    </xf>
    <xf numFmtId="0" fontId="3" fillId="0" borderId="18" xfId="2" applyFont="1" applyFill="1" applyBorder="1" applyAlignment="1" applyProtection="1">
      <alignment horizontal="left"/>
    </xf>
    <xf numFmtId="0" fontId="3" fillId="0" borderId="24" xfId="2" applyFont="1" applyFill="1" applyBorder="1" applyAlignment="1" applyProtection="1">
      <alignment horizontal="left"/>
    </xf>
    <xf numFmtId="164" fontId="4" fillId="0" borderId="49" xfId="2" applyNumberFormat="1" applyFont="1" applyFill="1" applyBorder="1" applyAlignment="1" applyProtection="1">
      <alignment horizontal="center"/>
    </xf>
    <xf numFmtId="0" fontId="3" fillId="0" borderId="26" xfId="2" applyFont="1" applyFill="1" applyBorder="1" applyAlignment="1" applyProtection="1"/>
    <xf numFmtId="0" fontId="3" fillId="0" borderId="27" xfId="2" applyFont="1" applyFill="1" applyBorder="1" applyAlignment="1" applyProtection="1"/>
    <xf numFmtId="0" fontId="3" fillId="0" borderId="12" xfId="2" applyFont="1" applyFill="1" applyBorder="1" applyAlignment="1" applyProtection="1"/>
    <xf numFmtId="0" fontId="4" fillId="0" borderId="29" xfId="2" applyFont="1" applyFill="1" applyBorder="1" applyAlignment="1" applyProtection="1"/>
    <xf numFmtId="0" fontId="17" fillId="11" borderId="3" xfId="0" applyFont="1" applyFill="1" applyBorder="1" applyAlignment="1" applyProtection="1">
      <alignment horizontal="center" vertical="center" wrapText="1"/>
    </xf>
    <xf numFmtId="0" fontId="17" fillId="11" borderId="1" xfId="0" applyFont="1" applyFill="1" applyBorder="1" applyAlignment="1" applyProtection="1">
      <alignment horizontal="center" vertical="center" wrapText="1"/>
    </xf>
    <xf numFmtId="0" fontId="15" fillId="11" borderId="3" xfId="0" applyFont="1" applyFill="1" applyBorder="1" applyAlignment="1" applyProtection="1">
      <alignment vertical="center" wrapText="1"/>
    </xf>
    <xf numFmtId="0" fontId="17" fillId="11" borderId="49" xfId="0" applyFont="1" applyFill="1" applyBorder="1" applyAlignment="1" applyProtection="1">
      <alignment horizontal="left" vertical="top" wrapText="1"/>
    </xf>
    <xf numFmtId="164" fontId="24" fillId="11" borderId="22" xfId="1" applyNumberFormat="1" applyFont="1" applyFill="1" applyBorder="1" applyAlignment="1" applyProtection="1">
      <alignment horizontal="left" vertical="top" wrapText="1"/>
    </xf>
    <xf numFmtId="164" fontId="25" fillId="11" borderId="71" xfId="0" applyNumberFormat="1" applyFont="1" applyFill="1" applyBorder="1" applyAlignment="1" applyProtection="1">
      <alignment horizontal="center" vertical="center" wrapText="1"/>
    </xf>
    <xf numFmtId="164" fontId="25" fillId="11" borderId="3" xfId="0" applyNumberFormat="1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left" vertical="top" wrapText="1"/>
      <protection locked="0"/>
    </xf>
    <xf numFmtId="0" fontId="14" fillId="0" borderId="32" xfId="0" applyFont="1" applyFill="1" applyBorder="1" applyAlignment="1" applyProtection="1">
      <alignment horizontal="left" vertical="top" wrapText="1"/>
      <protection locked="0"/>
    </xf>
    <xf numFmtId="0" fontId="17" fillId="13" borderId="9" xfId="0" applyFont="1" applyFill="1" applyBorder="1" applyAlignment="1">
      <alignment horizontal="left" vertical="top" wrapText="1"/>
    </xf>
    <xf numFmtId="0" fontId="17" fillId="13" borderId="7" xfId="0" applyFont="1" applyFill="1" applyBorder="1" applyAlignment="1">
      <alignment horizontal="left" vertical="top" wrapText="1"/>
    </xf>
    <xf numFmtId="0" fontId="17" fillId="13" borderId="77" xfId="0" applyFont="1" applyFill="1" applyBorder="1" applyAlignment="1">
      <alignment horizontal="left" vertical="top" wrapText="1"/>
    </xf>
    <xf numFmtId="0" fontId="17" fillId="13" borderId="32" xfId="0" applyFont="1" applyFill="1" applyBorder="1" applyAlignment="1">
      <alignment horizontal="left" vertical="top" wrapText="1"/>
    </xf>
    <xf numFmtId="0" fontId="14" fillId="0" borderId="76" xfId="0" applyFont="1" applyFill="1" applyBorder="1" applyAlignment="1" applyProtection="1">
      <alignment horizontal="left" vertical="top" wrapText="1"/>
      <protection locked="0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0" fontId="14" fillId="0" borderId="9" xfId="0" applyFont="1" applyFill="1" applyBorder="1" applyAlignment="1" applyProtection="1">
      <alignment horizontal="center" vertical="top" wrapText="1"/>
      <protection locked="0"/>
    </xf>
    <xf numFmtId="0" fontId="14" fillId="0" borderId="32" xfId="0" applyFont="1" applyFill="1" applyBorder="1" applyAlignment="1" applyProtection="1">
      <alignment horizontal="center" vertical="top" wrapText="1"/>
      <protection locked="0"/>
    </xf>
    <xf numFmtId="0" fontId="14" fillId="0" borderId="7" xfId="0" applyFont="1" applyFill="1" applyBorder="1" applyAlignment="1" applyProtection="1">
      <alignment horizontal="center" vertical="top" wrapText="1"/>
      <protection locked="0"/>
    </xf>
    <xf numFmtId="0" fontId="17" fillId="11" borderId="3" xfId="0" applyFont="1" applyFill="1" applyBorder="1" applyAlignment="1" applyProtection="1">
      <alignment horizontal="center" vertical="center" wrapText="1"/>
    </xf>
    <xf numFmtId="0" fontId="15" fillId="11" borderId="4" xfId="0" applyFont="1" applyFill="1" applyBorder="1" applyAlignment="1" applyProtection="1">
      <alignment horizontal="center" vertical="center" wrapText="1"/>
    </xf>
    <xf numFmtId="0" fontId="14" fillId="0" borderId="57" xfId="0" applyFont="1" applyFill="1" applyBorder="1" applyAlignment="1" applyProtection="1">
      <alignment horizontal="left" vertical="top" wrapText="1"/>
      <protection locked="0"/>
    </xf>
    <xf numFmtId="0" fontId="19" fillId="0" borderId="24" xfId="0" applyFont="1" applyFill="1" applyBorder="1" applyAlignment="1" applyProtection="1">
      <alignment horizontal="left" vertical="top" wrapText="1"/>
      <protection locked="0"/>
    </xf>
    <xf numFmtId="0" fontId="14" fillId="0" borderId="24" xfId="0" applyFont="1" applyFill="1" applyBorder="1" applyAlignment="1" applyProtection="1">
      <alignment horizontal="left" vertical="top" wrapText="1"/>
      <protection locked="0"/>
    </xf>
    <xf numFmtId="0" fontId="17" fillId="13" borderId="71" xfId="0" applyFont="1" applyFill="1" applyBorder="1" applyAlignment="1">
      <alignment horizontal="left" vertical="top" wrapText="1"/>
    </xf>
    <xf numFmtId="0" fontId="15" fillId="13" borderId="3" xfId="0" applyFont="1" applyFill="1" applyBorder="1" applyAlignment="1">
      <alignment horizontal="left" vertical="top" wrapText="1"/>
    </xf>
    <xf numFmtId="0" fontId="15" fillId="13" borderId="5" xfId="0" applyFont="1" applyFill="1" applyBorder="1" applyAlignment="1">
      <alignment horizontal="left" vertical="top" wrapText="1"/>
    </xf>
    <xf numFmtId="0" fontId="15" fillId="13" borderId="4" xfId="0" applyFont="1" applyFill="1" applyBorder="1" applyAlignment="1">
      <alignment horizontal="left" vertical="top" wrapText="1"/>
    </xf>
    <xf numFmtId="0" fontId="28" fillId="10" borderId="28" xfId="0" applyFont="1" applyFill="1" applyBorder="1" applyAlignment="1">
      <alignment horizontal="center" vertical="center" wrapText="1"/>
    </xf>
    <xf numFmtId="0" fontId="28" fillId="10" borderId="39" xfId="0" applyFont="1" applyFill="1" applyBorder="1" applyAlignment="1">
      <alignment horizontal="center" vertical="center" wrapText="1"/>
    </xf>
    <xf numFmtId="0" fontId="28" fillId="10" borderId="32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vertical="center" wrapText="1"/>
    </xf>
    <xf numFmtId="0" fontId="15" fillId="0" borderId="32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7" fillId="13" borderId="76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17" fillId="11" borderId="28" xfId="0" applyFont="1" applyFill="1" applyBorder="1" applyAlignment="1" applyProtection="1">
      <alignment horizontal="center" vertical="top" wrapText="1"/>
    </xf>
    <xf numFmtId="0" fontId="17" fillId="11" borderId="39" xfId="0" applyFont="1" applyFill="1" applyBorder="1" applyAlignment="1" applyProtection="1">
      <alignment horizontal="center" vertical="top" wrapText="1"/>
    </xf>
    <xf numFmtId="0" fontId="17" fillId="11" borderId="53" xfId="0" applyFont="1" applyFill="1" applyBorder="1" applyAlignment="1" applyProtection="1">
      <alignment horizontal="center" vertical="top" wrapText="1"/>
    </xf>
    <xf numFmtId="0" fontId="17" fillId="11" borderId="49" xfId="0" applyFont="1" applyFill="1" applyBorder="1" applyAlignment="1" applyProtection="1">
      <alignment horizontal="center" vertical="center" wrapText="1"/>
    </xf>
    <xf numFmtId="0" fontId="17" fillId="11" borderId="22" xfId="0" applyFont="1" applyFill="1" applyBorder="1" applyAlignment="1" applyProtection="1">
      <alignment horizontal="center" vertical="center" wrapText="1"/>
    </xf>
    <xf numFmtId="0" fontId="17" fillId="11" borderId="15" xfId="0" applyFont="1" applyFill="1" applyBorder="1" applyAlignment="1" applyProtection="1">
      <alignment horizontal="left" vertical="top" wrapText="1"/>
    </xf>
    <xf numFmtId="0" fontId="17" fillId="11" borderId="54" xfId="0" applyFont="1" applyFill="1" applyBorder="1" applyAlignment="1" applyProtection="1">
      <alignment horizontal="left" vertical="top" wrapText="1"/>
    </xf>
    <xf numFmtId="0" fontId="17" fillId="11" borderId="55" xfId="0" applyFont="1" applyFill="1" applyBorder="1" applyAlignment="1" applyProtection="1">
      <alignment horizontal="left" vertical="top" wrapText="1"/>
    </xf>
    <xf numFmtId="0" fontId="22" fillId="0" borderId="73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57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17" fillId="11" borderId="15" xfId="0" applyFont="1" applyFill="1" applyBorder="1" applyAlignment="1">
      <alignment horizontal="left" vertical="top" wrapText="1"/>
    </xf>
    <xf numFmtId="0" fontId="17" fillId="11" borderId="54" xfId="0" applyFont="1" applyFill="1" applyBorder="1" applyAlignment="1">
      <alignment horizontal="left" vertical="top" wrapText="1"/>
    </xf>
    <xf numFmtId="0" fontId="17" fillId="11" borderId="55" xfId="0" applyFont="1" applyFill="1" applyBorder="1" applyAlignment="1">
      <alignment horizontal="left" vertical="top" wrapText="1"/>
    </xf>
    <xf numFmtId="164" fontId="24" fillId="11" borderId="28" xfId="0" applyNumberFormat="1" applyFont="1" applyFill="1" applyBorder="1" applyAlignment="1" applyProtection="1">
      <alignment horizontal="center" vertical="top" wrapText="1"/>
    </xf>
    <xf numFmtId="164" fontId="24" fillId="11" borderId="39" xfId="0" applyNumberFormat="1" applyFont="1" applyFill="1" applyBorder="1" applyAlignment="1" applyProtection="1">
      <alignment horizontal="center" vertical="top" wrapText="1"/>
    </xf>
    <xf numFmtId="164" fontId="24" fillId="11" borderId="53" xfId="0" applyNumberFormat="1" applyFont="1" applyFill="1" applyBorder="1" applyAlignment="1" applyProtection="1">
      <alignment horizontal="center" vertical="top" wrapText="1"/>
    </xf>
    <xf numFmtId="0" fontId="17" fillId="11" borderId="57" xfId="0" applyFont="1" applyFill="1" applyBorder="1" applyAlignment="1" applyProtection="1">
      <alignment horizontal="left" vertical="top" wrapText="1"/>
    </xf>
    <xf numFmtId="0" fontId="17" fillId="11" borderId="0" xfId="0" applyFont="1" applyFill="1" applyBorder="1" applyAlignment="1" applyProtection="1">
      <alignment horizontal="left" vertical="top" wrapText="1"/>
    </xf>
    <xf numFmtId="0" fontId="17" fillId="11" borderId="24" xfId="0" applyFont="1" applyFill="1" applyBorder="1" applyAlignment="1" applyProtection="1">
      <alignment horizontal="left" vertical="top" wrapText="1"/>
    </xf>
    <xf numFmtId="164" fontId="24" fillId="11" borderId="57" xfId="0" applyNumberFormat="1" applyFont="1" applyFill="1" applyBorder="1" applyAlignment="1" applyProtection="1">
      <alignment horizontal="center" vertical="center" wrapText="1"/>
    </xf>
    <xf numFmtId="0" fontId="24" fillId="11" borderId="0" xfId="0" applyFont="1" applyFill="1" applyBorder="1" applyAlignment="1" applyProtection="1">
      <alignment horizontal="center" vertical="center" wrapText="1"/>
    </xf>
    <xf numFmtId="0" fontId="24" fillId="11" borderId="24" xfId="0" applyFont="1" applyFill="1" applyBorder="1" applyAlignment="1" applyProtection="1">
      <alignment horizontal="center" vertical="center" wrapText="1"/>
    </xf>
    <xf numFmtId="0" fontId="24" fillId="11" borderId="28" xfId="0" applyFont="1" applyFill="1" applyBorder="1" applyAlignment="1" applyProtection="1">
      <alignment horizontal="center" vertical="top" wrapText="1"/>
    </xf>
    <xf numFmtId="0" fontId="24" fillId="11" borderId="39" xfId="0" applyFont="1" applyFill="1" applyBorder="1" applyAlignment="1" applyProtection="1">
      <alignment horizontal="center" vertical="top" wrapText="1"/>
    </xf>
    <xf numFmtId="0" fontId="24" fillId="11" borderId="53" xfId="0" applyFont="1" applyFill="1" applyBorder="1" applyAlignment="1" applyProtection="1">
      <alignment horizontal="center" vertical="top" wrapText="1"/>
    </xf>
    <xf numFmtId="0" fontId="17" fillId="12" borderId="28" xfId="0" applyFont="1" applyFill="1" applyBorder="1" applyAlignment="1" applyProtection="1">
      <alignment horizontal="center" vertical="top" wrapText="1"/>
      <protection locked="0"/>
    </xf>
    <xf numFmtId="0" fontId="17" fillId="12" borderId="39" xfId="0" applyFont="1" applyFill="1" applyBorder="1" applyAlignment="1" applyProtection="1">
      <alignment horizontal="center" vertical="top" wrapText="1"/>
      <protection locked="0"/>
    </xf>
    <xf numFmtId="0" fontId="17" fillId="12" borderId="53" xfId="0" applyFont="1" applyFill="1" applyBorder="1" applyAlignment="1" applyProtection="1">
      <alignment horizontal="center" vertical="top" wrapText="1"/>
      <protection locked="0"/>
    </xf>
    <xf numFmtId="14" fontId="14" fillId="12" borderId="28" xfId="0" applyNumberFormat="1" applyFont="1" applyFill="1" applyBorder="1" applyAlignment="1" applyProtection="1">
      <alignment horizontal="center" vertical="top" wrapText="1"/>
    </xf>
    <xf numFmtId="0" fontId="14" fillId="12" borderId="39" xfId="0" applyFont="1" applyFill="1" applyBorder="1" applyAlignment="1" applyProtection="1">
      <alignment horizontal="center" vertical="top" wrapText="1"/>
    </xf>
    <xf numFmtId="0" fontId="14" fillId="12" borderId="53" xfId="0" applyFont="1" applyFill="1" applyBorder="1" applyAlignment="1" applyProtection="1">
      <alignment horizontal="center" vertical="top" wrapText="1"/>
    </xf>
    <xf numFmtId="0" fontId="17" fillId="12" borderId="15" xfId="0" applyFont="1" applyFill="1" applyBorder="1" applyAlignment="1">
      <alignment horizontal="left" vertical="top" wrapText="1"/>
    </xf>
    <xf numFmtId="0" fontId="17" fillId="12" borderId="54" xfId="0" applyFont="1" applyFill="1" applyBorder="1" applyAlignment="1">
      <alignment horizontal="left" vertical="top" wrapText="1"/>
    </xf>
    <xf numFmtId="0" fontId="17" fillId="12" borderId="15" xfId="0" applyFont="1" applyFill="1" applyBorder="1" applyAlignment="1" applyProtection="1">
      <alignment horizontal="left" vertical="top" wrapText="1"/>
    </xf>
    <xf numFmtId="0" fontId="17" fillId="12" borderId="54" xfId="0" applyFont="1" applyFill="1" applyBorder="1" applyAlignment="1" applyProtection="1">
      <alignment horizontal="left" vertical="top" wrapText="1"/>
    </xf>
    <xf numFmtId="0" fontId="17" fillId="12" borderId="55" xfId="0" applyFont="1" applyFill="1" applyBorder="1" applyAlignment="1" applyProtection="1">
      <alignment horizontal="left" vertical="top" wrapText="1"/>
    </xf>
    <xf numFmtId="0" fontId="15" fillId="2" borderId="57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1" fontId="37" fillId="0" borderId="16" xfId="0" applyNumberFormat="1" applyFont="1" applyFill="1" applyBorder="1" applyAlignment="1" applyProtection="1">
      <alignment horizontal="left" vertical="top" shrinkToFit="1"/>
      <protection locked="0"/>
    </xf>
    <xf numFmtId="1" fontId="37" fillId="0" borderId="58" xfId="0" applyNumberFormat="1" applyFont="1" applyFill="1" applyBorder="1" applyAlignment="1" applyProtection="1">
      <alignment horizontal="left" vertical="top" shrinkToFit="1"/>
      <protection locked="0"/>
    </xf>
    <xf numFmtId="1" fontId="37" fillId="0" borderId="17" xfId="0" applyNumberFormat="1" applyFont="1" applyFill="1" applyBorder="1" applyAlignment="1" applyProtection="1">
      <alignment horizontal="left" vertical="top" shrinkToFit="1"/>
      <protection locked="0"/>
    </xf>
    <xf numFmtId="1" fontId="37" fillId="0" borderId="18" xfId="0" applyNumberFormat="1" applyFont="1" applyFill="1" applyBorder="1" applyAlignment="1" applyProtection="1">
      <alignment horizontal="left" vertical="top" shrinkToFit="1"/>
      <protection locked="0"/>
    </xf>
    <xf numFmtId="1" fontId="37" fillId="0" borderId="0" xfId="0" applyNumberFormat="1" applyFont="1" applyFill="1" applyBorder="1" applyAlignment="1" applyProtection="1">
      <alignment horizontal="left" vertical="top" shrinkToFit="1"/>
      <protection locked="0"/>
    </xf>
    <xf numFmtId="1" fontId="37" fillId="0" borderId="19" xfId="0" applyNumberFormat="1" applyFont="1" applyFill="1" applyBorder="1" applyAlignment="1" applyProtection="1">
      <alignment horizontal="left" vertical="top" shrinkToFi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3" xfId="0" applyFont="1" applyFill="1" applyBorder="1" applyAlignment="1" applyProtection="1">
      <alignment horizontal="left" vertical="center" wrapText="1"/>
      <protection locked="0"/>
    </xf>
    <xf numFmtId="0" fontId="25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77" xfId="0" applyFont="1" applyFill="1" applyBorder="1" applyAlignment="1" applyProtection="1">
      <alignment horizontal="left" vertical="top" wrapText="1"/>
      <protection locked="0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0" fillId="0" borderId="32" xfId="0" applyFill="1" applyBorder="1" applyAlignment="1" applyProtection="1">
      <alignment horizontal="center" wrapText="1"/>
    </xf>
    <xf numFmtId="0" fontId="32" fillId="0" borderId="10" xfId="2" applyFont="1" applyFill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vertical="center" wrapText="1"/>
    </xf>
    <xf numFmtId="0" fontId="3" fillId="0" borderId="16" xfId="2" applyFont="1" applyFill="1" applyBorder="1" applyAlignment="1" applyProtection="1">
      <alignment horizontal="left"/>
    </xf>
    <xf numFmtId="0" fontId="3" fillId="0" borderId="37" xfId="2" applyFont="1" applyFill="1" applyBorder="1" applyAlignment="1" applyProtection="1">
      <alignment horizontal="left"/>
    </xf>
    <xf numFmtId="0" fontId="36" fillId="0" borderId="35" xfId="2" applyFont="1" applyFill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3" fillId="0" borderId="12" xfId="2" applyFont="1" applyFill="1" applyBorder="1" applyAlignment="1" applyProtection="1">
      <alignment horizontal="center"/>
    </xf>
    <xf numFmtId="0" fontId="3" fillId="0" borderId="29" xfId="2" applyFont="1" applyFill="1" applyBorder="1" applyAlignment="1" applyProtection="1">
      <alignment horizontal="center"/>
    </xf>
    <xf numFmtId="0" fontId="3" fillId="0" borderId="38" xfId="2" applyFont="1" applyFill="1" applyBorder="1" applyAlignment="1" applyProtection="1">
      <alignment horizontal="left"/>
    </xf>
    <xf numFmtId="0" fontId="3" fillId="0" borderId="39" xfId="2" applyFont="1" applyFill="1" applyBorder="1" applyAlignment="1" applyProtection="1">
      <alignment horizontal="left"/>
    </xf>
    <xf numFmtId="0" fontId="3" fillId="0" borderId="40" xfId="2" applyFont="1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 wrapText="1"/>
    </xf>
    <xf numFmtId="0" fontId="4" fillId="0" borderId="6" xfId="2" applyFont="1" applyFill="1" applyBorder="1" applyAlignment="1" applyProtection="1">
      <alignment horizontal="left"/>
    </xf>
    <xf numFmtId="0" fontId="4" fillId="0" borderId="7" xfId="2" applyFont="1" applyFill="1" applyBorder="1" applyAlignment="1" applyProtection="1">
      <alignment horizontal="left"/>
    </xf>
    <xf numFmtId="0" fontId="30" fillId="0" borderId="10" xfId="2" applyFont="1" applyFill="1" applyBorder="1" applyAlignment="1" applyProtection="1">
      <alignment horizontal="center" vertical="top" wrapText="1"/>
    </xf>
    <xf numFmtId="0" fontId="30" fillId="0" borderId="11" xfId="2" applyFont="1" applyFill="1" applyBorder="1" applyAlignment="1" applyProtection="1">
      <alignment horizontal="center" vertical="top" wrapText="1"/>
    </xf>
    <xf numFmtId="0" fontId="30" fillId="0" borderId="61" xfId="2" applyFont="1" applyFill="1" applyBorder="1" applyAlignment="1" applyProtection="1">
      <alignment horizontal="center" vertical="top" wrapText="1"/>
    </xf>
    <xf numFmtId="0" fontId="29" fillId="0" borderId="23" xfId="2" applyFont="1" applyFill="1" applyBorder="1" applyAlignment="1" applyProtection="1">
      <alignment horizontal="left" vertical="top" wrapText="1"/>
    </xf>
    <xf numFmtId="0" fontId="1" fillId="0" borderId="25" xfId="0" applyFont="1" applyBorder="1" applyAlignment="1" applyProtection="1">
      <alignment horizontal="left" vertical="top" wrapText="1"/>
    </xf>
    <xf numFmtId="0" fontId="2" fillId="4" borderId="0" xfId="2" applyFill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wrapText="1"/>
    </xf>
    <xf numFmtId="0" fontId="29" fillId="0" borderId="10" xfId="2" applyFont="1" applyFill="1" applyBorder="1" applyAlignment="1" applyProtection="1">
      <alignment horizontal="center" vertical="center" wrapText="1"/>
    </xf>
    <xf numFmtId="0" fontId="29" fillId="0" borderId="11" xfId="2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61" xfId="0" applyFont="1" applyBorder="1" applyAlignment="1" applyProtection="1">
      <alignment horizontal="center" vertical="center" wrapText="1"/>
    </xf>
    <xf numFmtId="0" fontId="3" fillId="0" borderId="13" xfId="2" applyFont="1" applyFill="1" applyBorder="1" applyAlignment="1" applyProtection="1">
      <alignment horizontal="left"/>
    </xf>
    <xf numFmtId="0" fontId="3" fillId="0" borderId="14" xfId="2" applyFont="1" applyFill="1" applyBorder="1" applyAlignment="1" applyProtection="1">
      <alignment horizontal="left"/>
    </xf>
    <xf numFmtId="0" fontId="6" fillId="4" borderId="18" xfId="2" applyFont="1" applyFill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horizontal="left" vertical="top" wrapText="1"/>
    </xf>
    <xf numFmtId="0" fontId="3" fillId="6" borderId="30" xfId="2" applyFont="1" applyFill="1" applyBorder="1" applyAlignment="1" applyProtection="1">
      <alignment horizontal="center" vertical="center"/>
    </xf>
    <xf numFmtId="0" fontId="3" fillId="6" borderId="45" xfId="2" applyFont="1" applyFill="1" applyBorder="1" applyAlignment="1" applyProtection="1">
      <alignment horizontal="center" vertical="center"/>
    </xf>
    <xf numFmtId="0" fontId="3" fillId="0" borderId="41" xfId="2" applyFont="1" applyFill="1" applyBorder="1" applyAlignment="1" applyProtection="1">
      <alignment horizontal="left"/>
    </xf>
    <xf numFmtId="0" fontId="3" fillId="0" borderId="42" xfId="2" applyFont="1" applyFill="1" applyBorder="1" applyAlignment="1" applyProtection="1">
      <alignment horizontal="left"/>
    </xf>
    <xf numFmtId="0" fontId="3" fillId="0" borderId="58" xfId="2" applyFont="1" applyFill="1" applyBorder="1" applyAlignment="1" applyProtection="1">
      <alignment horizontal="center" wrapText="1"/>
    </xf>
    <xf numFmtId="0" fontId="4" fillId="0" borderId="18" xfId="2" applyFont="1" applyFill="1" applyBorder="1" applyAlignment="1" applyProtection="1">
      <alignment horizontal="left" wrapText="1"/>
    </xf>
    <xf numFmtId="0" fontId="4" fillId="0" borderId="0" xfId="2" applyFont="1" applyFill="1" applyBorder="1" applyAlignment="1" applyProtection="1">
      <alignment horizontal="left" wrapText="1"/>
    </xf>
    <xf numFmtId="0" fontId="4" fillId="0" borderId="0" xfId="2" applyFont="1" applyBorder="1" applyAlignment="1" applyProtection="1"/>
    <xf numFmtId="0" fontId="3" fillId="0" borderId="18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0" fontId="3" fillId="0" borderId="19" xfId="2" applyFont="1" applyFill="1" applyBorder="1" applyAlignment="1" applyProtection="1">
      <alignment horizontal="center"/>
    </xf>
    <xf numFmtId="0" fontId="4" fillId="9" borderId="59" xfId="2" applyFont="1" applyFill="1" applyBorder="1" applyAlignment="1" applyProtection="1">
      <alignment horizontal="center"/>
    </xf>
    <xf numFmtId="0" fontId="4" fillId="9" borderId="8" xfId="2" applyFont="1" applyFill="1" applyBorder="1" applyAlignment="1" applyProtection="1">
      <alignment horizontal="center"/>
    </xf>
    <xf numFmtId="0" fontId="4" fillId="9" borderId="35" xfId="2" applyFont="1" applyFill="1" applyBorder="1" applyAlignment="1" applyProtection="1">
      <alignment horizontal="center"/>
    </xf>
    <xf numFmtId="0" fontId="33" fillId="0" borderId="11" xfId="0" applyFont="1" applyBorder="1" applyAlignment="1" applyProtection="1">
      <alignment horizontal="center" vertical="center" wrapText="1"/>
    </xf>
    <xf numFmtId="0" fontId="33" fillId="0" borderId="61" xfId="0" applyFont="1" applyBorder="1" applyAlignment="1" applyProtection="1">
      <alignment vertical="center" wrapText="1"/>
    </xf>
    <xf numFmtId="0" fontId="3" fillId="0" borderId="6" xfId="2" applyFont="1" applyFill="1" applyBorder="1" applyAlignment="1" applyProtection="1">
      <alignment horizontal="center"/>
    </xf>
    <xf numFmtId="0" fontId="4" fillId="0" borderId="7" xfId="2" applyFont="1" applyFill="1" applyBorder="1" applyAlignment="1" applyProtection="1">
      <alignment horizontal="center"/>
    </xf>
    <xf numFmtId="0" fontId="3" fillId="0" borderId="6" xfId="2" applyFont="1" applyFill="1" applyBorder="1" applyAlignment="1" applyProtection="1">
      <alignment horizontal="left"/>
    </xf>
    <xf numFmtId="0" fontId="3" fillId="0" borderId="7" xfId="2" applyFont="1" applyFill="1" applyBorder="1" applyAlignment="1" applyProtection="1">
      <alignment horizontal="left"/>
    </xf>
    <xf numFmtId="0" fontId="3" fillId="0" borderId="16" xfId="2" applyFont="1" applyFill="1" applyBorder="1" applyAlignment="1" applyProtection="1">
      <alignment horizontal="left" wrapText="1"/>
    </xf>
    <xf numFmtId="0" fontId="3" fillId="0" borderId="58" xfId="2" applyFont="1" applyFill="1" applyBorder="1" applyAlignment="1" applyProtection="1">
      <alignment horizontal="left" wrapText="1"/>
    </xf>
    <xf numFmtId="0" fontId="3" fillId="6" borderId="59" xfId="2" applyFont="1" applyFill="1" applyBorder="1" applyAlignment="1" applyProtection="1">
      <alignment horizontal="center" vertical="center"/>
    </xf>
    <xf numFmtId="0" fontId="3" fillId="6" borderId="8" xfId="2" applyFont="1" applyFill="1" applyBorder="1" applyAlignment="1" applyProtection="1">
      <alignment horizontal="center" vertical="center"/>
    </xf>
    <xf numFmtId="0" fontId="29" fillId="0" borderId="35" xfId="2" applyFont="1" applyFill="1" applyBorder="1" applyAlignment="1" applyProtection="1">
      <alignment horizontal="center" vertical="center" wrapText="1"/>
    </xf>
    <xf numFmtId="0" fontId="33" fillId="0" borderId="25" xfId="0" applyFont="1" applyBorder="1" applyAlignment="1" applyProtection="1">
      <alignment vertical="center" wrapText="1"/>
    </xf>
    <xf numFmtId="0" fontId="33" fillId="0" borderId="36" xfId="0" applyFont="1" applyBorder="1" applyAlignment="1" applyProtection="1">
      <alignment vertical="center" wrapText="1"/>
    </xf>
    <xf numFmtId="0" fontId="3" fillId="0" borderId="34" xfId="2" applyFont="1" applyFill="1" applyBorder="1" applyAlignment="1" applyProtection="1">
      <alignment horizontal="center"/>
    </xf>
    <xf numFmtId="0" fontId="32" fillId="0" borderId="25" xfId="0" applyFont="1" applyBorder="1" applyAlignment="1" applyProtection="1">
      <alignment horizontal="center" vertical="center" wrapText="1"/>
    </xf>
    <xf numFmtId="0" fontId="32" fillId="0" borderId="36" xfId="0" applyFont="1" applyBorder="1" applyAlignment="1" applyProtection="1">
      <alignment horizontal="center" vertical="center" wrapText="1"/>
    </xf>
    <xf numFmtId="0" fontId="3" fillId="0" borderId="20" xfId="2" applyFont="1" applyFill="1" applyBorder="1" applyAlignment="1" applyProtection="1">
      <alignment horizontal="left" vertical="top"/>
    </xf>
    <xf numFmtId="0" fontId="2" fillId="0" borderId="21" xfId="2" applyBorder="1" applyAlignment="1" applyProtection="1">
      <alignment horizontal="left" vertical="top"/>
    </xf>
    <xf numFmtId="0" fontId="3" fillId="0" borderId="32" xfId="2" applyFont="1" applyFill="1" applyBorder="1" applyAlignment="1" applyProtection="1">
      <alignment horizontal="left"/>
    </xf>
    <xf numFmtId="0" fontId="3" fillId="0" borderId="33" xfId="2" applyFont="1" applyFill="1" applyBorder="1" applyAlignment="1" applyProtection="1">
      <alignment horizontal="left"/>
    </xf>
    <xf numFmtId="0" fontId="0" fillId="0" borderId="25" xfId="0" applyBorder="1" applyAlignment="1" applyProtection="1">
      <alignment horizontal="center" vertical="center" wrapText="1"/>
    </xf>
    <xf numFmtId="0" fontId="0" fillId="0" borderId="47" xfId="0" applyBorder="1" applyAlignment="1" applyProtection="1">
      <alignment horizontal="center" vertical="center" wrapText="1"/>
    </xf>
    <xf numFmtId="0" fontId="3" fillId="5" borderId="51" xfId="2" applyFont="1" applyFill="1" applyBorder="1" applyAlignment="1" applyProtection="1">
      <alignment horizontal="left"/>
    </xf>
    <xf numFmtId="0" fontId="3" fillId="5" borderId="52" xfId="2" applyFont="1" applyFill="1" applyBorder="1" applyAlignment="1" applyProtection="1">
      <alignment horizontal="left"/>
    </xf>
    <xf numFmtId="0" fontId="3" fillId="0" borderId="30" xfId="2" applyFont="1" applyFill="1" applyBorder="1" applyAlignment="1" applyProtection="1">
      <alignment horizontal="left"/>
    </xf>
    <xf numFmtId="0" fontId="3" fillId="0" borderId="45" xfId="2" applyFont="1" applyFill="1" applyBorder="1" applyAlignment="1" applyProtection="1">
      <alignment horizontal="left"/>
    </xf>
    <xf numFmtId="0" fontId="0" fillId="5" borderId="52" xfId="0" applyFill="1" applyBorder="1" applyAlignment="1" applyProtection="1">
      <alignment horizontal="left"/>
    </xf>
    <xf numFmtId="0" fontId="3" fillId="5" borderId="38" xfId="2" applyFont="1" applyFill="1" applyBorder="1" applyAlignment="1" applyProtection="1">
      <alignment horizontal="left"/>
    </xf>
    <xf numFmtId="0" fontId="3" fillId="5" borderId="53" xfId="2" applyFont="1" applyFill="1" applyBorder="1" applyAlignment="1" applyProtection="1">
      <alignment horizontal="left"/>
    </xf>
    <xf numFmtId="0" fontId="3" fillId="5" borderId="6" xfId="2" applyFont="1" applyFill="1" applyBorder="1" applyAlignment="1" applyProtection="1">
      <alignment horizontal="left"/>
    </xf>
    <xf numFmtId="0" fontId="0" fillId="5" borderId="7" xfId="0" applyFill="1" applyBorder="1" applyAlignment="1" applyProtection="1">
      <alignment horizontal="left"/>
    </xf>
    <xf numFmtId="0" fontId="3" fillId="6" borderId="6" xfId="2" applyFont="1" applyFill="1" applyBorder="1" applyAlignment="1" applyProtection="1">
      <alignment horizontal="center"/>
    </xf>
    <xf numFmtId="0" fontId="3" fillId="6" borderId="7" xfId="2" applyFont="1" applyFill="1" applyBorder="1" applyAlignment="1" applyProtection="1">
      <alignment horizontal="center"/>
    </xf>
    <xf numFmtId="164" fontId="3" fillId="0" borderId="32" xfId="2" applyNumberFormat="1" applyFont="1" applyFill="1" applyBorder="1" applyAlignment="1" applyProtection="1">
      <alignment horizontal="center"/>
    </xf>
    <xf numFmtId="164" fontId="3" fillId="0" borderId="33" xfId="2" applyNumberFormat="1" applyFont="1" applyFill="1" applyBorder="1" applyAlignment="1" applyProtection="1">
      <alignment horizontal="center"/>
    </xf>
    <xf numFmtId="164" fontId="3" fillId="0" borderId="6" xfId="2" applyNumberFormat="1" applyFont="1" applyFill="1" applyBorder="1" applyAlignment="1" applyProtection="1">
      <alignment horizontal="right"/>
    </xf>
    <xf numFmtId="164" fontId="3" fillId="0" borderId="7" xfId="2" applyNumberFormat="1" applyFont="1" applyFill="1" applyBorder="1" applyAlignment="1" applyProtection="1">
      <alignment horizontal="right"/>
    </xf>
    <xf numFmtId="165" fontId="4" fillId="3" borderId="32" xfId="2" applyNumberFormat="1" applyFont="1" applyFill="1" applyBorder="1" applyAlignment="1" applyProtection="1"/>
    <xf numFmtId="165" fontId="4" fillId="3" borderId="7" xfId="2" applyNumberFormat="1" applyFont="1" applyFill="1" applyBorder="1" applyAlignment="1" applyProtection="1"/>
    <xf numFmtId="164" fontId="4" fillId="6" borderId="9" xfId="2" applyNumberFormat="1" applyFont="1" applyFill="1" applyBorder="1" applyAlignment="1" applyProtection="1">
      <alignment horizontal="center"/>
    </xf>
    <xf numFmtId="164" fontId="4" fillId="6" borderId="33" xfId="2" applyNumberFormat="1" applyFont="1" applyFill="1" applyBorder="1" applyAlignment="1" applyProtection="1">
      <alignment horizontal="center"/>
    </xf>
    <xf numFmtId="0" fontId="3" fillId="6" borderId="12" xfId="2" applyFont="1" applyFill="1" applyBorder="1" applyAlignment="1" applyProtection="1">
      <alignment horizontal="left"/>
    </xf>
    <xf numFmtId="0" fontId="3" fillId="6" borderId="29" xfId="2" applyFont="1" applyFill="1" applyBorder="1" applyAlignment="1" applyProtection="1">
      <alignment horizontal="left"/>
    </xf>
    <xf numFmtId="0" fontId="3" fillId="0" borderId="30" xfId="2" applyFont="1" applyFill="1" applyBorder="1" applyAlignment="1" applyProtection="1">
      <alignment horizontal="center" vertical="center"/>
    </xf>
    <xf numFmtId="0" fontId="3" fillId="0" borderId="65" xfId="2" applyFont="1" applyFill="1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wrapText="1"/>
    </xf>
    <xf numFmtId="0" fontId="0" fillId="0" borderId="67" xfId="0" applyBorder="1" applyAlignment="1" applyProtection="1">
      <alignment horizontal="center" wrapText="1"/>
    </xf>
    <xf numFmtId="0" fontId="10" fillId="0" borderId="18" xfId="2" applyFont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center" vertical="center" wrapText="1"/>
    </xf>
    <xf numFmtId="0" fontId="10" fillId="0" borderId="19" xfId="2" applyFont="1" applyBorder="1" applyAlignment="1" applyProtection="1">
      <alignment horizontal="center" vertical="center" wrapText="1"/>
    </xf>
    <xf numFmtId="0" fontId="11" fillId="6" borderId="6" xfId="2" applyFont="1" applyFill="1" applyBorder="1" applyAlignment="1" applyProtection="1">
      <alignment horizontal="left" vertical="center"/>
    </xf>
    <xf numFmtId="0" fontId="11" fillId="6" borderId="32" xfId="2" applyFont="1" applyFill="1" applyBorder="1" applyAlignment="1" applyProtection="1">
      <alignment horizontal="left" vertical="center"/>
    </xf>
    <xf numFmtId="0" fontId="11" fillId="6" borderId="33" xfId="2" applyFont="1" applyFill="1" applyBorder="1" applyAlignment="1" applyProtection="1">
      <alignment horizontal="left" vertical="center"/>
    </xf>
    <xf numFmtId="0" fontId="4" fillId="3" borderId="41" xfId="2" applyFont="1" applyFill="1" applyBorder="1" applyAlignment="1" applyProtection="1">
      <alignment horizontal="left"/>
    </xf>
    <xf numFmtId="0" fontId="4" fillId="3" borderId="67" xfId="2" applyFont="1" applyFill="1" applyBorder="1" applyAlignment="1" applyProtection="1">
      <alignment horizontal="left"/>
    </xf>
    <xf numFmtId="0" fontId="4" fillId="3" borderId="41" xfId="2" applyFont="1" applyFill="1" applyBorder="1" applyAlignment="1" applyProtection="1"/>
    <xf numFmtId="0" fontId="4" fillId="3" borderId="67" xfId="2" applyFont="1" applyFill="1" applyBorder="1" applyAlignment="1" applyProtection="1"/>
    <xf numFmtId="0" fontId="10" fillId="0" borderId="18" xfId="2" applyFont="1" applyBorder="1" applyAlignment="1" applyProtection="1">
      <alignment horizontal="left" vertical="top" wrapText="1"/>
    </xf>
    <xf numFmtId="0" fontId="10" fillId="0" borderId="0" xfId="2" applyFont="1" applyBorder="1" applyAlignment="1" applyProtection="1">
      <alignment horizontal="left" vertical="top" wrapText="1"/>
    </xf>
    <xf numFmtId="0" fontId="10" fillId="0" borderId="19" xfId="2" applyFont="1" applyBorder="1" applyAlignment="1" applyProtection="1">
      <alignment horizontal="left" vertical="top" wrapText="1"/>
    </xf>
    <xf numFmtId="0" fontId="4" fillId="3" borderId="18" xfId="2" applyFont="1" applyFill="1" applyBorder="1" applyAlignment="1" applyProtection="1">
      <alignment vertical="top" wrapText="1"/>
    </xf>
    <xf numFmtId="0" fontId="4" fillId="3" borderId="0" xfId="2" applyFont="1" applyFill="1" applyBorder="1" applyAlignment="1" applyProtection="1">
      <alignment vertical="top" wrapText="1"/>
    </xf>
    <xf numFmtId="0" fontId="4" fillId="3" borderId="20" xfId="2" applyFont="1" applyFill="1" applyBorder="1" applyAlignment="1" applyProtection="1">
      <alignment vertical="top" wrapText="1"/>
    </xf>
    <xf numFmtId="0" fontId="4" fillId="3" borderId="21" xfId="2" applyFont="1" applyFill="1" applyBorder="1" applyAlignment="1" applyProtection="1">
      <alignment vertical="top" wrapText="1"/>
    </xf>
    <xf numFmtId="0" fontId="4" fillId="6" borderId="68" xfId="2" applyFont="1" applyFill="1" applyBorder="1" applyAlignment="1" applyProtection="1">
      <alignment horizontal="center" vertical="center" wrapText="1"/>
    </xf>
    <xf numFmtId="0" fontId="4" fillId="6" borderId="54" xfId="2" applyFont="1" applyFill="1" applyBorder="1" applyAlignment="1" applyProtection="1">
      <alignment horizontal="center" vertical="center" wrapText="1"/>
    </xf>
    <xf numFmtId="0" fontId="4" fillId="6" borderId="56" xfId="2" applyFont="1" applyFill="1" applyBorder="1" applyAlignment="1" applyProtection="1">
      <alignment horizontal="center" vertical="center" wrapText="1"/>
    </xf>
    <xf numFmtId="0" fontId="4" fillId="6" borderId="38" xfId="2" applyFont="1" applyFill="1" applyBorder="1" applyAlignment="1" applyProtection="1">
      <alignment horizontal="center" vertical="center" wrapText="1"/>
    </xf>
    <xf numFmtId="0" fontId="4" fillId="6" borderId="39" xfId="2" applyFont="1" applyFill="1" applyBorder="1" applyAlignment="1" applyProtection="1">
      <alignment horizontal="center" vertical="center" wrapText="1"/>
    </xf>
    <xf numFmtId="0" fontId="4" fillId="6" borderId="40" xfId="2" applyFont="1" applyFill="1" applyBorder="1" applyAlignment="1" applyProtection="1">
      <alignment horizontal="center" vertical="center" wrapText="1"/>
    </xf>
    <xf numFmtId="0" fontId="4" fillId="3" borderId="38" xfId="2" applyFont="1" applyFill="1" applyBorder="1" applyAlignment="1" applyProtection="1">
      <alignment horizontal="left" vertical="top"/>
    </xf>
    <xf numFmtId="0" fontId="4" fillId="3" borderId="39" xfId="2" applyFont="1" applyFill="1" applyBorder="1" applyAlignment="1" applyProtection="1">
      <alignment horizontal="left" vertical="top"/>
    </xf>
    <xf numFmtId="0" fontId="3" fillId="0" borderId="15" xfId="2" applyFont="1" applyBorder="1" applyAlignment="1" applyProtection="1">
      <alignment vertical="top"/>
    </xf>
    <xf numFmtId="0" fontId="0" fillId="0" borderId="24" xfId="0" applyBorder="1" applyAlignment="1" applyProtection="1">
      <alignment vertical="top"/>
    </xf>
    <xf numFmtId="0" fontId="4" fillId="3" borderId="41" xfId="2" applyFont="1" applyFill="1" applyBorder="1" applyAlignment="1" applyProtection="1">
      <alignment vertical="top"/>
    </xf>
    <xf numFmtId="0" fontId="4" fillId="3" borderId="67" xfId="2" applyFont="1" applyFill="1" applyBorder="1" applyAlignment="1" applyProtection="1">
      <alignment vertical="top"/>
    </xf>
    <xf numFmtId="0" fontId="4" fillId="3" borderId="28" xfId="2" applyFont="1" applyFill="1" applyBorder="1" applyAlignment="1" applyProtection="1">
      <alignment vertical="top"/>
    </xf>
    <xf numFmtId="0" fontId="0" fillId="3" borderId="53" xfId="0" applyFill="1" applyBorder="1" applyAlignment="1" applyProtection="1">
      <alignment vertical="top"/>
    </xf>
    <xf numFmtId="0" fontId="3" fillId="0" borderId="26" xfId="2" applyFont="1" applyFill="1" applyBorder="1" applyAlignment="1" applyProtection="1">
      <alignment horizontal="left"/>
    </xf>
    <xf numFmtId="0" fontId="3" fillId="0" borderId="27" xfId="2" applyFont="1" applyFill="1" applyBorder="1" applyAlignment="1" applyProtection="1">
      <alignment horizontal="left"/>
    </xf>
    <xf numFmtId="0" fontId="3" fillId="0" borderId="12" xfId="2" applyFont="1" applyFill="1" applyBorder="1" applyAlignment="1" applyProtection="1">
      <alignment horizontal="left"/>
    </xf>
    <xf numFmtId="0" fontId="4" fillId="0" borderId="29" xfId="2" applyFont="1" applyFill="1" applyBorder="1" applyAlignment="1" applyProtection="1">
      <alignment horizontal="left"/>
    </xf>
    <xf numFmtId="0" fontId="4" fillId="0" borderId="35" xfId="2" applyFont="1" applyFill="1" applyBorder="1" applyAlignment="1" applyProtection="1">
      <alignment horizontal="center" vertical="center" wrapText="1"/>
    </xf>
  </cellXfs>
  <cellStyles count="4">
    <cellStyle name="Currency" xfId="1" builtinId="4"/>
    <cellStyle name="Currency 2" xfId="3" xr:uid="{770F514B-19C3-4117-89C3-977201406248}"/>
    <cellStyle name="Normal" xfId="0" builtinId="0"/>
    <cellStyle name="Normal 2" xfId="2" xr:uid="{D8C7F85A-1DB2-4C2F-B53D-A91CB8E8E5BC}"/>
  </cellStyles>
  <dxfs count="0"/>
  <tableStyles count="0" defaultTableStyle="TableStyleMedium9" defaultPivotStyle="PivotStyleLight16"/>
  <colors>
    <mruColors>
      <color rgb="FF58595B"/>
      <color rgb="FFCDCCCE"/>
      <color rgb="FFBBBDBE"/>
      <color rgb="FFE6F0CB"/>
      <color rgb="FFCDEBF1"/>
      <color rgb="FFE7F5F7"/>
      <color rgb="FF9E303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156213</xdr:rowOff>
    </xdr:from>
    <xdr:to>
      <xdr:col>1</xdr:col>
      <xdr:colOff>2781300</xdr:colOff>
      <xdr:row>2</xdr:row>
      <xdr:rowOff>132493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A3ECBF-F26B-4661-9073-656218966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56213"/>
          <a:ext cx="2946400" cy="310290"/>
        </a:xfrm>
        <a:prstGeom prst="rect">
          <a:avLst/>
        </a:prstGeom>
      </xdr:spPr>
    </xdr:pic>
    <xdr:clientData/>
  </xdr:twoCellAnchor>
  <xdr:twoCellAnchor>
    <xdr:from>
      <xdr:col>7</xdr:col>
      <xdr:colOff>725382</xdr:colOff>
      <xdr:row>0</xdr:row>
      <xdr:rowOff>23075</xdr:rowOff>
    </xdr:from>
    <xdr:to>
      <xdr:col>11</xdr:col>
      <xdr:colOff>840952</xdr:colOff>
      <xdr:row>2</xdr:row>
      <xdr:rowOff>271358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E091E20-1522-854B-2B97-96983BD581D4}"/>
            </a:ext>
          </a:extLst>
        </xdr:cNvPr>
        <xdr:cNvSpPr txBox="1">
          <a:spLocks noChangeArrowheads="1"/>
        </xdr:cNvSpPr>
      </xdr:nvSpPr>
      <xdr:spPr bwMode="auto">
        <a:xfrm>
          <a:off x="12123632" y="23075"/>
          <a:ext cx="2369820" cy="586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r">
            <a:lnSpc>
              <a:spcPct val="75000"/>
            </a:lnSpc>
            <a:spcBef>
              <a:spcPts val="0"/>
            </a:spcBef>
            <a:spcAft>
              <a:spcPts val="0"/>
            </a:spcAft>
          </a:pPr>
          <a:r>
            <a:rPr lang="en-US" sz="900" b="1" kern="100">
              <a:solidFill>
                <a:srgbClr val="58595B"/>
              </a:solidFill>
              <a:effectLst/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Ramsey County Environmental Center</a:t>
          </a:r>
          <a:br>
            <a:rPr lang="en-US" sz="900" kern="100">
              <a:solidFill>
                <a:srgbClr val="58595B"/>
              </a:solidFill>
              <a:effectLst/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</a:br>
          <a:r>
            <a:rPr lang="en-US" sz="900" kern="100">
              <a:solidFill>
                <a:srgbClr val="58595B"/>
              </a:solidFill>
              <a:effectLst/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1700 Kent St.</a:t>
          </a:r>
          <a:br>
            <a:rPr lang="en-US" sz="900" kern="100">
              <a:solidFill>
                <a:srgbClr val="58595B"/>
              </a:solidFill>
              <a:effectLst/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</a:br>
          <a:r>
            <a:rPr lang="en-US" sz="900" kern="100">
              <a:solidFill>
                <a:srgbClr val="58595B"/>
              </a:solidFill>
              <a:effectLst/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Roseville, MN 55113</a:t>
          </a:r>
          <a:br>
            <a:rPr lang="en-US" sz="900" kern="100">
              <a:solidFill>
                <a:srgbClr val="58595B"/>
              </a:solidFill>
              <a:effectLst/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</a:br>
          <a:r>
            <a:rPr lang="en-US" sz="900" kern="100">
              <a:solidFill>
                <a:srgbClr val="58595B"/>
              </a:solidFill>
              <a:effectLst/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651-266-0200</a:t>
          </a:r>
          <a:br>
            <a:rPr lang="en-US" sz="900" kern="100">
              <a:solidFill>
                <a:srgbClr val="58595B"/>
              </a:solidFill>
              <a:effectLst/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</a:br>
          <a:r>
            <a:rPr lang="en-US" sz="900" kern="100">
              <a:solidFill>
                <a:srgbClr val="58595B"/>
              </a:solidFill>
              <a:effectLst/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ramseycounty.us</a:t>
          </a:r>
          <a:endParaRPr lang="en-US" sz="105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dan.thone\AppData\Local\Microsoft\Windows\INetCache\Content.Outlook\P2BIB3QP\VSQG%20Inventory%20updated%20to%202020%20pricing%2012.23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s Pending Approval"/>
      <sheetName val="Lookup Tables"/>
      <sheetName val="Inventory(current Prices)"/>
    </sheetNames>
    <sheetDataSet>
      <sheetData sheetId="0" refreshError="1"/>
      <sheetData sheetId="1">
        <row r="4">
          <cell r="A4" t="str">
            <v>Amines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1"/>
  <sheetViews>
    <sheetView showGridLines="0" tabSelected="1" topLeftCell="A22" zoomScale="90" zoomScaleNormal="90" workbookViewId="0">
      <selection activeCell="M3" sqref="M3"/>
    </sheetView>
  </sheetViews>
  <sheetFormatPr defaultColWidth="9.33203125" defaultRowHeight="13.8"/>
  <cols>
    <col min="1" max="1" width="3.21875" style="153" customWidth="1"/>
    <col min="2" max="2" width="60.6640625" style="148" customWidth="1"/>
    <col min="3" max="3" width="21.44140625" style="148" customWidth="1"/>
    <col min="4" max="4" width="15.6640625" style="148" customWidth="1"/>
    <col min="5" max="5" width="19.33203125" style="148" customWidth="1"/>
    <col min="6" max="6" width="15.77734375" style="148" customWidth="1"/>
    <col min="7" max="7" width="30" style="148" customWidth="1"/>
    <col min="8" max="8" width="13.33203125" style="148" customWidth="1"/>
    <col min="9" max="9" width="5.21875" style="148" customWidth="1"/>
    <col min="10" max="10" width="8.33203125" style="148" customWidth="1"/>
    <col min="11" max="11" width="6" style="148" customWidth="1"/>
    <col min="12" max="12" width="12.44140625" style="148" customWidth="1"/>
    <col min="13" max="16384" width="9.33203125" style="148"/>
  </cols>
  <sheetData>
    <row r="1" spans="1:12">
      <c r="A1" s="148"/>
    </row>
    <row r="2" spans="1:12">
      <c r="A2" s="148"/>
    </row>
    <row r="3" spans="1:12" ht="24" customHeight="1">
      <c r="A3" s="148"/>
    </row>
    <row r="4" spans="1:12" ht="16.5" customHeight="1">
      <c r="A4" s="222" t="s">
        <v>74</v>
      </c>
      <c r="B4" s="223"/>
      <c r="C4" s="224"/>
      <c r="D4" s="224"/>
      <c r="E4" s="224"/>
      <c r="F4" s="224"/>
      <c r="G4" s="224"/>
      <c r="H4" s="224"/>
      <c r="I4" s="224"/>
      <c r="J4" s="224"/>
      <c r="K4" s="224"/>
      <c r="L4" s="225"/>
    </row>
    <row r="5" spans="1:12" ht="45" customHeight="1">
      <c r="A5" s="226" t="s">
        <v>143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8"/>
    </row>
    <row r="6" spans="1:12" ht="9" customHeight="1">
      <c r="A6" s="150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1:12" ht="15" customHeight="1">
      <c r="A7" s="204" t="s">
        <v>72</v>
      </c>
      <c r="B7" s="207"/>
      <c r="C7" s="205"/>
      <c r="D7" s="204" t="s">
        <v>123</v>
      </c>
      <c r="E7" s="206"/>
      <c r="F7" s="204" t="s">
        <v>128</v>
      </c>
      <c r="G7" s="205"/>
      <c r="H7" s="204" t="s">
        <v>127</v>
      </c>
      <c r="I7" s="207"/>
      <c r="J7" s="207"/>
      <c r="K7" s="207"/>
      <c r="L7" s="205"/>
    </row>
    <row r="8" spans="1:12" ht="15.75" customHeight="1">
      <c r="A8" s="210"/>
      <c r="B8" s="211"/>
      <c r="C8" s="212"/>
      <c r="D8" s="202"/>
      <c r="E8" s="203"/>
      <c r="F8" s="208"/>
      <c r="G8" s="209"/>
      <c r="H8" s="215"/>
      <c r="I8" s="229"/>
      <c r="J8" s="229"/>
      <c r="K8" s="229"/>
      <c r="L8" s="217"/>
    </row>
    <row r="9" spans="1:12" ht="15" customHeight="1">
      <c r="A9" s="204" t="s">
        <v>75</v>
      </c>
      <c r="B9" s="207"/>
      <c r="C9" s="178" t="s">
        <v>125</v>
      </c>
      <c r="D9" s="187" t="s">
        <v>124</v>
      </c>
      <c r="E9" s="181" t="s">
        <v>76</v>
      </c>
      <c r="F9" s="230" t="s">
        <v>126</v>
      </c>
      <c r="G9" s="205"/>
      <c r="H9" s="204" t="s">
        <v>125</v>
      </c>
      <c r="I9" s="205"/>
      <c r="J9" s="182" t="s">
        <v>124</v>
      </c>
      <c r="K9" s="204" t="s">
        <v>76</v>
      </c>
      <c r="L9" s="205"/>
    </row>
    <row r="10" spans="1:12" ht="15.75" customHeight="1">
      <c r="A10" s="202"/>
      <c r="B10" s="203"/>
      <c r="C10" s="183"/>
      <c r="D10" s="183" t="s">
        <v>88</v>
      </c>
      <c r="E10" s="180"/>
      <c r="F10" s="208"/>
      <c r="G10" s="209"/>
      <c r="H10" s="215"/>
      <c r="I10" s="216"/>
      <c r="J10" s="180"/>
      <c r="K10" s="215"/>
      <c r="L10" s="217"/>
    </row>
    <row r="11" spans="1:12" ht="15" customHeight="1">
      <c r="A11" s="204" t="s">
        <v>77</v>
      </c>
      <c r="B11" s="207"/>
      <c r="C11" s="178" t="s">
        <v>78</v>
      </c>
      <c r="D11" s="181" t="s">
        <v>79</v>
      </c>
      <c r="E11" s="186"/>
      <c r="F11" s="207" t="s">
        <v>129</v>
      </c>
      <c r="G11" s="205"/>
      <c r="H11" s="204" t="s">
        <v>130</v>
      </c>
      <c r="I11" s="207"/>
      <c r="J11" s="207"/>
      <c r="K11" s="207"/>
      <c r="L11" s="205"/>
    </row>
    <row r="12" spans="1:12" ht="15.75" customHeight="1">
      <c r="A12" s="202"/>
      <c r="B12" s="203"/>
      <c r="C12" s="185"/>
      <c r="D12" s="202"/>
      <c r="E12" s="282"/>
      <c r="F12" s="203"/>
      <c r="G12" s="209"/>
      <c r="H12" s="202"/>
      <c r="I12" s="203"/>
      <c r="J12" s="203"/>
      <c r="K12" s="203"/>
      <c r="L12" s="209"/>
    </row>
    <row r="13" spans="1:12" ht="9" customHeight="1">
      <c r="A13" s="150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</row>
    <row r="14" spans="1:12" ht="19.5" customHeight="1">
      <c r="A14" s="218" t="s">
        <v>80</v>
      </c>
      <c r="B14" s="219"/>
      <c r="C14" s="219"/>
      <c r="D14" s="219"/>
      <c r="E14" s="219"/>
      <c r="F14" s="220"/>
      <c r="G14" s="219"/>
      <c r="H14" s="220"/>
      <c r="I14" s="219"/>
      <c r="J14" s="219"/>
      <c r="K14" s="219"/>
      <c r="L14" s="221"/>
    </row>
    <row r="15" spans="1:12" ht="27" customHeight="1">
      <c r="A15" s="151"/>
      <c r="B15" s="283" t="s">
        <v>81</v>
      </c>
      <c r="C15" s="284"/>
      <c r="D15" s="285"/>
      <c r="E15" s="174" t="s">
        <v>89</v>
      </c>
      <c r="F15" s="175" t="s">
        <v>93</v>
      </c>
      <c r="G15" s="195" t="s">
        <v>73</v>
      </c>
      <c r="H15" s="176" t="s">
        <v>114</v>
      </c>
      <c r="I15" s="213" t="s">
        <v>119</v>
      </c>
      <c r="J15" s="213"/>
      <c r="K15" s="214"/>
      <c r="L15" s="196" t="s">
        <v>34</v>
      </c>
    </row>
    <row r="16" spans="1:12" ht="23.55" customHeight="1">
      <c r="A16" s="152">
        <v>1</v>
      </c>
      <c r="B16" s="279"/>
      <c r="C16" s="280"/>
      <c r="D16" s="281"/>
      <c r="E16" s="155"/>
      <c r="F16" s="156"/>
      <c r="G16" s="197"/>
      <c r="H16" s="171"/>
      <c r="I16" s="200"/>
      <c r="J16" s="201"/>
      <c r="K16" s="172"/>
      <c r="L16" s="173"/>
    </row>
    <row r="17" spans="1:12" ht="23.55" customHeight="1">
      <c r="A17" s="152">
        <v>2</v>
      </c>
      <c r="B17" s="279"/>
      <c r="C17" s="280"/>
      <c r="D17" s="281"/>
      <c r="E17" s="155"/>
      <c r="F17" s="156"/>
      <c r="G17" s="197"/>
      <c r="H17" s="171"/>
      <c r="I17" s="200" t="str">
        <f>IFERROR(TEXT(VLOOKUP('VSQG Form'!G17,'Price Sheet'!B:F,4,FALSE),"$0.00"),"")</f>
        <v/>
      </c>
      <c r="J17" s="201"/>
      <c r="K17" s="172" t="str">
        <f>IFERROR(" / "&amp;VLOOKUP('VSQG Form'!G17,'Price Sheet'!B:F,3,FALSE),"")</f>
        <v/>
      </c>
      <c r="L17" s="173" t="str">
        <f t="shared" ref="L17" si="0">IFERROR(E17*I17,"")</f>
        <v/>
      </c>
    </row>
    <row r="18" spans="1:12" ht="23.55" customHeight="1">
      <c r="A18" s="152">
        <v>3</v>
      </c>
      <c r="B18" s="279"/>
      <c r="C18" s="280"/>
      <c r="D18" s="281"/>
      <c r="E18" s="155"/>
      <c r="F18" s="156"/>
      <c r="G18" s="197"/>
      <c r="H18" s="171"/>
      <c r="I18" s="200" t="str">
        <f>IFERROR(TEXT(VLOOKUP('VSQG Form'!G18,'Price Sheet'!B:F,4,FALSE),"$0.00"),"")</f>
        <v/>
      </c>
      <c r="J18" s="201"/>
      <c r="K18" s="172" t="str">
        <f>IFERROR(" / "&amp;VLOOKUP('VSQG Form'!G18,'Price Sheet'!B:F,3,FALSE),"")</f>
        <v/>
      </c>
      <c r="L18" s="173" t="str">
        <f t="shared" ref="L18:L28" si="1">IFERROR(E18*I18,"")</f>
        <v/>
      </c>
    </row>
    <row r="19" spans="1:12" ht="23.55" customHeight="1">
      <c r="A19" s="152">
        <v>4</v>
      </c>
      <c r="B19" s="279"/>
      <c r="C19" s="280"/>
      <c r="D19" s="281"/>
      <c r="E19" s="155"/>
      <c r="F19" s="156"/>
      <c r="G19" s="197"/>
      <c r="H19" s="171"/>
      <c r="I19" s="200" t="str">
        <f>IFERROR(TEXT(VLOOKUP('VSQG Form'!G19,'Price Sheet'!B:F,4,FALSE),"$0.00"),"")</f>
        <v/>
      </c>
      <c r="J19" s="201"/>
      <c r="K19" s="172" t="str">
        <f>IFERROR(" / "&amp;VLOOKUP('VSQG Form'!G19,'Price Sheet'!B:F,3,FALSE),"")</f>
        <v/>
      </c>
      <c r="L19" s="173" t="str">
        <f t="shared" si="1"/>
        <v/>
      </c>
    </row>
    <row r="20" spans="1:12" ht="23.55" customHeight="1">
      <c r="A20" s="152">
        <v>5</v>
      </c>
      <c r="B20" s="279"/>
      <c r="C20" s="280"/>
      <c r="D20" s="281"/>
      <c r="E20" s="155"/>
      <c r="F20" s="156"/>
      <c r="G20" s="197"/>
      <c r="H20" s="171"/>
      <c r="I20" s="200" t="str">
        <f>IFERROR(TEXT(VLOOKUP('VSQG Form'!G20,'Price Sheet'!B:F,4,FALSE),"$0.00"),"")</f>
        <v/>
      </c>
      <c r="J20" s="201"/>
      <c r="K20" s="172" t="str">
        <f>IFERROR(" / "&amp;VLOOKUP('VSQG Form'!G20,'Price Sheet'!B:F,3,FALSE),"")</f>
        <v/>
      </c>
      <c r="L20" s="173" t="str">
        <f t="shared" si="1"/>
        <v/>
      </c>
    </row>
    <row r="21" spans="1:12" ht="23.55" customHeight="1">
      <c r="A21" s="152">
        <v>6</v>
      </c>
      <c r="B21" s="165"/>
      <c r="C21" s="184"/>
      <c r="D21" s="166"/>
      <c r="E21" s="155"/>
      <c r="F21" s="156"/>
      <c r="G21" s="197"/>
      <c r="H21" s="171"/>
      <c r="I21" s="200" t="str">
        <f>IFERROR(TEXT(VLOOKUP('VSQG Form'!G21,'Price Sheet'!B:F,4,FALSE),"$0.00"),"")</f>
        <v/>
      </c>
      <c r="J21" s="201"/>
      <c r="K21" s="172" t="str">
        <f>IFERROR(" / "&amp;VLOOKUP('VSQG Form'!G21,'Price Sheet'!B:F,3,FALSE),"")</f>
        <v/>
      </c>
      <c r="L21" s="173" t="str">
        <f t="shared" si="1"/>
        <v/>
      </c>
    </row>
    <row r="22" spans="1:12" ht="23.55" customHeight="1">
      <c r="A22" s="152">
        <v>7</v>
      </c>
      <c r="B22" s="165"/>
      <c r="C22" s="184"/>
      <c r="D22" s="166"/>
      <c r="E22" s="155"/>
      <c r="F22" s="156"/>
      <c r="G22" s="197"/>
      <c r="H22" s="171"/>
      <c r="I22" s="200" t="str">
        <f>IFERROR(TEXT(VLOOKUP('VSQG Form'!G22,'Price Sheet'!B:F,4,FALSE),"$0.00"),"")</f>
        <v/>
      </c>
      <c r="J22" s="201"/>
      <c r="K22" s="172" t="str">
        <f>IFERROR(" / "&amp;VLOOKUP('VSQG Form'!G22,'Price Sheet'!B:F,3,FALSE),"")</f>
        <v/>
      </c>
      <c r="L22" s="173" t="str">
        <f t="shared" si="1"/>
        <v/>
      </c>
    </row>
    <row r="23" spans="1:12" ht="23.55" customHeight="1">
      <c r="A23" s="152">
        <v>8</v>
      </c>
      <c r="B23" s="165"/>
      <c r="C23" s="184"/>
      <c r="D23" s="166"/>
      <c r="E23" s="155"/>
      <c r="F23" s="156"/>
      <c r="G23" s="197"/>
      <c r="H23" s="171"/>
      <c r="I23" s="200" t="str">
        <f>IFERROR(TEXT(VLOOKUP('VSQG Form'!G23,'Price Sheet'!B:F,4,FALSE),"$0.00"),"")</f>
        <v/>
      </c>
      <c r="J23" s="201"/>
      <c r="K23" s="172" t="str">
        <f>IFERROR(" / "&amp;VLOOKUP('VSQG Form'!G23,'Price Sheet'!B:F,3,FALSE),"")</f>
        <v/>
      </c>
      <c r="L23" s="173" t="str">
        <f t="shared" si="1"/>
        <v/>
      </c>
    </row>
    <row r="24" spans="1:12" ht="23.55" customHeight="1">
      <c r="A24" s="152">
        <v>9</v>
      </c>
      <c r="B24" s="165"/>
      <c r="C24" s="184"/>
      <c r="D24" s="166"/>
      <c r="E24" s="155"/>
      <c r="F24" s="156"/>
      <c r="G24" s="197"/>
      <c r="H24" s="171"/>
      <c r="I24" s="200" t="str">
        <f>IFERROR(TEXT(VLOOKUP('VSQG Form'!G24,'Price Sheet'!B:F,4,FALSE),"$0.00"),"")</f>
        <v/>
      </c>
      <c r="J24" s="201"/>
      <c r="K24" s="172" t="str">
        <f>IFERROR(" / "&amp;VLOOKUP('VSQG Form'!G24,'Price Sheet'!B:F,3,FALSE),"")</f>
        <v/>
      </c>
      <c r="L24" s="173" t="str">
        <f t="shared" si="1"/>
        <v/>
      </c>
    </row>
    <row r="25" spans="1:12" ht="23.55" customHeight="1">
      <c r="A25" s="152">
        <v>10</v>
      </c>
      <c r="B25" s="165"/>
      <c r="C25" s="184"/>
      <c r="D25" s="166"/>
      <c r="E25" s="155"/>
      <c r="F25" s="156"/>
      <c r="G25" s="197"/>
      <c r="H25" s="171"/>
      <c r="I25" s="200" t="str">
        <f>IFERROR(TEXT(VLOOKUP('VSQG Form'!G25,'Price Sheet'!B:F,4,FALSE),"$0.00"),"")</f>
        <v/>
      </c>
      <c r="J25" s="201"/>
      <c r="K25" s="172" t="str">
        <f>IFERROR(" / "&amp;VLOOKUP('VSQG Form'!G25,'Price Sheet'!B:F,3,FALSE),"")</f>
        <v/>
      </c>
      <c r="L25" s="173" t="str">
        <f t="shared" si="1"/>
        <v/>
      </c>
    </row>
    <row r="26" spans="1:12" ht="23.55" customHeight="1">
      <c r="A26" s="152">
        <v>11</v>
      </c>
      <c r="B26" s="165"/>
      <c r="C26" s="184"/>
      <c r="D26" s="166"/>
      <c r="E26" s="155"/>
      <c r="F26" s="156"/>
      <c r="G26" s="197"/>
      <c r="H26" s="171"/>
      <c r="I26" s="200" t="str">
        <f>IFERROR(TEXT(VLOOKUP('VSQG Form'!G26,'Price Sheet'!B:F,4,FALSE),"$0.00"),"")</f>
        <v/>
      </c>
      <c r="J26" s="201"/>
      <c r="K26" s="172" t="str">
        <f>IFERROR(" / "&amp;VLOOKUP('VSQG Form'!G26,'Price Sheet'!B:F,3,FALSE),"")</f>
        <v/>
      </c>
      <c r="L26" s="173" t="str">
        <f t="shared" si="1"/>
        <v/>
      </c>
    </row>
    <row r="27" spans="1:12" ht="23.55" customHeight="1">
      <c r="A27" s="152">
        <v>12</v>
      </c>
      <c r="B27" s="165"/>
      <c r="C27" s="184"/>
      <c r="D27" s="166"/>
      <c r="E27" s="155"/>
      <c r="F27" s="156"/>
      <c r="G27" s="197"/>
      <c r="H27" s="171"/>
      <c r="I27" s="200" t="str">
        <f>IFERROR(TEXT(VLOOKUP('VSQG Form'!G27,'Price Sheet'!B:F,4,FALSE),"$0.00"),"")</f>
        <v/>
      </c>
      <c r="J27" s="201"/>
      <c r="K27" s="172" t="str">
        <f>IFERROR(" / "&amp;VLOOKUP('VSQG Form'!G27,'Price Sheet'!B:F,3,FALSE),"")</f>
        <v/>
      </c>
      <c r="L27" s="173" t="str">
        <f t="shared" si="1"/>
        <v/>
      </c>
    </row>
    <row r="28" spans="1:12" ht="23.55" customHeight="1" thickBot="1">
      <c r="A28" s="152">
        <v>13</v>
      </c>
      <c r="B28" s="165"/>
      <c r="C28" s="184"/>
      <c r="D28" s="166"/>
      <c r="E28" s="155"/>
      <c r="F28" s="156"/>
      <c r="G28" s="197"/>
      <c r="H28" s="171"/>
      <c r="I28" s="200" t="str">
        <f>IFERROR(TEXT(VLOOKUP('VSQG Form'!G28,'Price Sheet'!B:F,4,FALSE),"$0.00"),"")</f>
        <v/>
      </c>
      <c r="J28" s="201"/>
      <c r="K28" s="172" t="str">
        <f>IFERROR(" / "&amp;VLOOKUP('VSQG Form'!G28,'Price Sheet'!B:F,3,FALSE),"")</f>
        <v/>
      </c>
      <c r="L28" s="173" t="str">
        <f t="shared" si="1"/>
        <v/>
      </c>
    </row>
    <row r="29" spans="1:12" ht="18" customHeight="1">
      <c r="A29" s="273" t="s">
        <v>118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5"/>
    </row>
    <row r="30" spans="1:12" ht="18" customHeight="1">
      <c r="A30" s="276"/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8"/>
    </row>
    <row r="31" spans="1:12" ht="9" customHeight="1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</row>
    <row r="32" spans="1:12" ht="16.5" customHeight="1">
      <c r="A32" s="241" t="s">
        <v>87</v>
      </c>
      <c r="B32" s="242"/>
      <c r="C32" s="242"/>
      <c r="D32" s="242"/>
      <c r="E32" s="242"/>
      <c r="F32" s="242"/>
      <c r="G32" s="242"/>
      <c r="H32" s="245" t="s">
        <v>82</v>
      </c>
      <c r="I32" s="246"/>
      <c r="J32" s="246"/>
      <c r="K32" s="246"/>
      <c r="L32" s="247"/>
    </row>
    <row r="33" spans="1:12" ht="16.5" customHeight="1">
      <c r="A33" s="243"/>
      <c r="B33" s="244"/>
      <c r="C33" s="244"/>
      <c r="D33" s="244"/>
      <c r="E33" s="244"/>
      <c r="F33" s="244"/>
      <c r="G33" s="244"/>
      <c r="H33" s="257" t="str">
        <f>(SUMIF(F16:F28,"GALLONS",E16:E28)&amp;" GAL"&amp;"    -     "&amp;SUMIF(F16:F28,"POUNDS",E16:E28)&amp;" LBS"&amp;"     -    "&amp;SUMIF(F16:F28,"EACH",E16:E28)&amp;" ITEMS")</f>
        <v>0 GAL    -     0 LBS     -    0 ITEMS</v>
      </c>
      <c r="I33" s="258"/>
      <c r="J33" s="258"/>
      <c r="K33" s="258"/>
      <c r="L33" s="259"/>
    </row>
    <row r="34" spans="1:12" ht="15.75" customHeight="1">
      <c r="A34" s="243"/>
      <c r="B34" s="244"/>
      <c r="C34" s="244"/>
      <c r="D34" s="244"/>
      <c r="E34" s="244"/>
      <c r="F34" s="244"/>
      <c r="G34" s="244"/>
      <c r="H34" s="238" t="s">
        <v>83</v>
      </c>
      <c r="I34" s="239"/>
      <c r="J34" s="239"/>
      <c r="K34" s="239"/>
      <c r="L34" s="240"/>
    </row>
    <row r="35" spans="1:12" ht="12.75" customHeight="1">
      <c r="A35" s="243"/>
      <c r="B35" s="244"/>
      <c r="C35" s="244"/>
      <c r="D35" s="244"/>
      <c r="E35" s="244"/>
      <c r="F35" s="244"/>
      <c r="G35" s="244"/>
      <c r="H35" s="248">
        <f>SUM(L16:L28)</f>
        <v>0</v>
      </c>
      <c r="I35" s="249"/>
      <c r="J35" s="249"/>
      <c r="K35" s="249"/>
      <c r="L35" s="250"/>
    </row>
    <row r="36" spans="1:12" ht="11.25" customHeight="1">
      <c r="A36" s="243"/>
      <c r="B36" s="244"/>
      <c r="C36" s="244"/>
      <c r="D36" s="244"/>
      <c r="E36" s="244"/>
      <c r="F36" s="244"/>
      <c r="G36" s="244"/>
      <c r="H36" s="236" t="s">
        <v>84</v>
      </c>
      <c r="I36" s="251" t="s">
        <v>94</v>
      </c>
      <c r="J36" s="252"/>
      <c r="K36" s="253"/>
      <c r="L36" s="198" t="str">
        <f>"COST: "</f>
        <v xml:space="preserve">COST: </v>
      </c>
    </row>
    <row r="37" spans="1:12" ht="14.25" customHeight="1">
      <c r="A37" s="243"/>
      <c r="B37" s="244"/>
      <c r="C37" s="244"/>
      <c r="D37" s="244"/>
      <c r="E37" s="244"/>
      <c r="F37" s="244"/>
      <c r="G37" s="244"/>
      <c r="H37" s="237"/>
      <c r="I37" s="233"/>
      <c r="J37" s="234"/>
      <c r="K37" s="235"/>
      <c r="L37" s="199">
        <f xml:space="preserve"> IF(I37&lt;0.001,0,IF(I37&gt;=0.51,(I37-1)*(70)+85,55))</f>
        <v>0</v>
      </c>
    </row>
    <row r="38" spans="1:12" ht="14.25" customHeight="1">
      <c r="A38" s="243"/>
      <c r="B38" s="244"/>
      <c r="C38" s="244"/>
      <c r="D38" s="244"/>
      <c r="E38" s="244"/>
      <c r="F38" s="244"/>
      <c r="G38" s="244"/>
      <c r="H38" s="238" t="str">
        <f>"GRAND TOTAL:              "</f>
        <v xml:space="preserve">GRAND TOTAL:              </v>
      </c>
      <c r="I38" s="239"/>
      <c r="J38" s="239"/>
      <c r="K38" s="239"/>
      <c r="L38" s="240"/>
    </row>
    <row r="39" spans="1:12" ht="12.75" customHeight="1">
      <c r="A39" s="243"/>
      <c r="B39" s="244"/>
      <c r="C39" s="244"/>
      <c r="D39" s="244"/>
      <c r="E39" s="244"/>
      <c r="F39" s="244"/>
      <c r="G39" s="244"/>
      <c r="H39" s="254">
        <f>L37+H35</f>
        <v>0</v>
      </c>
      <c r="I39" s="255"/>
      <c r="J39" s="255"/>
      <c r="K39" s="255"/>
      <c r="L39" s="256"/>
    </row>
    <row r="40" spans="1:12" ht="13.5" customHeight="1">
      <c r="A40" s="266" t="s">
        <v>85</v>
      </c>
      <c r="B40" s="267"/>
      <c r="C40" s="267"/>
      <c r="D40" s="267"/>
      <c r="E40" s="267"/>
      <c r="F40" s="267"/>
      <c r="G40" s="267"/>
      <c r="H40" s="268" t="s">
        <v>86</v>
      </c>
      <c r="I40" s="269"/>
      <c r="J40" s="269"/>
      <c r="K40" s="269"/>
      <c r="L40" s="270"/>
    </row>
    <row r="41" spans="1:12" ht="15.75" customHeight="1">
      <c r="A41" s="260"/>
      <c r="B41" s="261"/>
      <c r="C41" s="261"/>
      <c r="D41" s="261"/>
      <c r="E41" s="261"/>
      <c r="F41" s="261"/>
      <c r="G41" s="262"/>
      <c r="H41" s="263"/>
      <c r="I41" s="264"/>
      <c r="J41" s="264"/>
      <c r="K41" s="264"/>
      <c r="L41" s="265"/>
    </row>
    <row r="42" spans="1:12" ht="25.5" customHeight="1">
      <c r="A42" s="231" t="s">
        <v>145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</row>
    <row r="43" spans="1:12">
      <c r="A43" s="148"/>
      <c r="L43" s="157" t="s">
        <v>144</v>
      </c>
    </row>
    <row r="44" spans="1:12">
      <c r="A44" s="148"/>
    </row>
    <row r="45" spans="1:12">
      <c r="A45" s="148"/>
    </row>
    <row r="46" spans="1:12">
      <c r="A46" s="148"/>
    </row>
    <row r="47" spans="1:12">
      <c r="A47" s="148"/>
    </row>
    <row r="48" spans="1:12">
      <c r="A48" s="148"/>
    </row>
    <row r="49" spans="1:1">
      <c r="A49" s="148"/>
    </row>
    <row r="50" spans="1:1">
      <c r="A50" s="148"/>
    </row>
    <row r="51" spans="1:1">
      <c r="A51" s="148"/>
    </row>
  </sheetData>
  <mergeCells count="63">
    <mergeCell ref="B16:D16"/>
    <mergeCell ref="B17:D17"/>
    <mergeCell ref="A11:B11"/>
    <mergeCell ref="A12:B12"/>
    <mergeCell ref="D12:E12"/>
    <mergeCell ref="B15:D15"/>
    <mergeCell ref="H40:L40"/>
    <mergeCell ref="A31:L31"/>
    <mergeCell ref="A29:L30"/>
    <mergeCell ref="B20:D20"/>
    <mergeCell ref="B18:D18"/>
    <mergeCell ref="B19:D19"/>
    <mergeCell ref="I22:J22"/>
    <mergeCell ref="I23:J23"/>
    <mergeCell ref="I26:J26"/>
    <mergeCell ref="I25:J25"/>
    <mergeCell ref="I24:J24"/>
    <mergeCell ref="I28:J28"/>
    <mergeCell ref="I27:J27"/>
    <mergeCell ref="F11:G11"/>
    <mergeCell ref="F12:G12"/>
    <mergeCell ref="A42:L42"/>
    <mergeCell ref="I37:K37"/>
    <mergeCell ref="H36:H37"/>
    <mergeCell ref="H38:L38"/>
    <mergeCell ref="A32:G39"/>
    <mergeCell ref="H32:L32"/>
    <mergeCell ref="H35:L35"/>
    <mergeCell ref="I36:K36"/>
    <mergeCell ref="H39:L39"/>
    <mergeCell ref="H34:L34"/>
    <mergeCell ref="H33:L33"/>
    <mergeCell ref="A41:G41"/>
    <mergeCell ref="H41:L41"/>
    <mergeCell ref="A40:G40"/>
    <mergeCell ref="A4:L4"/>
    <mergeCell ref="A5:L5"/>
    <mergeCell ref="H7:L7"/>
    <mergeCell ref="H8:L8"/>
    <mergeCell ref="F9:G9"/>
    <mergeCell ref="H9:I9"/>
    <mergeCell ref="K9:L9"/>
    <mergeCell ref="I16:J16"/>
    <mergeCell ref="A10:B10"/>
    <mergeCell ref="F7:G7"/>
    <mergeCell ref="D7:E7"/>
    <mergeCell ref="A7:C7"/>
    <mergeCell ref="A9:B9"/>
    <mergeCell ref="D8:E8"/>
    <mergeCell ref="F8:G8"/>
    <mergeCell ref="A8:C8"/>
    <mergeCell ref="I15:K15"/>
    <mergeCell ref="F10:G10"/>
    <mergeCell ref="H10:I10"/>
    <mergeCell ref="K10:L10"/>
    <mergeCell ref="H12:L12"/>
    <mergeCell ref="A14:L14"/>
    <mergeCell ref="H11:L11"/>
    <mergeCell ref="I17:J17"/>
    <mergeCell ref="I18:J18"/>
    <mergeCell ref="I19:J19"/>
    <mergeCell ref="I20:J20"/>
    <mergeCell ref="I21:J21"/>
  </mergeCells>
  <phoneticPr fontId="38" type="noConversion"/>
  <pageMargins left="0.5" right="0.25" top="0.25" bottom="0.25" header="0.3" footer="0.3"/>
  <pageSetup scale="6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2B91ED3-2EB3-4005-9998-95C086799D7B}">
          <x14:formula1>
            <xm:f>'Waste Categories'!$D$1:$D$3</xm:f>
          </x14:formula1>
          <xm:sqref>F16:F28</xm:sqref>
        </x14:dataValidation>
        <x14:dataValidation type="list" allowBlank="1" showInputMessage="1" showErrorMessage="1" xr:uid="{27C1D374-3398-41C5-A06B-4811A611316A}">
          <x14:formula1>
            <xm:f>'Waste Categories'!$A$1:$A$31</xm:f>
          </x14:formula1>
          <xm:sqref>G16:G28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FD7FC-A23C-4DFC-98F1-64387EC530E2}">
  <sheetPr codeName="Sheet2"/>
  <dimension ref="A1:F116"/>
  <sheetViews>
    <sheetView zoomScale="70" zoomScaleNormal="70" workbookViewId="0">
      <selection activeCell="E23" sqref="E23"/>
    </sheetView>
  </sheetViews>
  <sheetFormatPr defaultColWidth="33.77734375" defaultRowHeight="13.2"/>
  <cols>
    <col min="1" max="1" width="8.44140625" style="12" customWidth="1"/>
    <col min="2" max="5" width="33.77734375" style="12"/>
    <col min="6" max="6" width="49.6640625" style="12" customWidth="1"/>
    <col min="7" max="16384" width="33.77734375" style="12"/>
  </cols>
  <sheetData>
    <row r="1" spans="1:6" ht="18" thickBot="1">
      <c r="A1" s="11"/>
      <c r="B1" s="337" t="s">
        <v>52</v>
      </c>
      <c r="C1" s="338"/>
      <c r="D1" s="321"/>
      <c r="E1" s="321"/>
      <c r="F1" s="7" t="s">
        <v>112</v>
      </c>
    </row>
    <row r="2" spans="1:6" ht="17.399999999999999">
      <c r="A2" s="11"/>
      <c r="B2" s="322" t="s">
        <v>53</v>
      </c>
      <c r="C2" s="323"/>
      <c r="D2" s="324"/>
      <c r="E2" s="324"/>
      <c r="F2" s="8"/>
    </row>
    <row r="3" spans="1:6" ht="17.399999999999999">
      <c r="A3" s="11"/>
      <c r="B3" s="325"/>
      <c r="C3" s="326"/>
      <c r="D3" s="326"/>
      <c r="E3" s="326"/>
      <c r="F3" s="327"/>
    </row>
    <row r="4" spans="1:6" ht="24">
      <c r="A4" s="11"/>
      <c r="B4" s="339" t="s">
        <v>17</v>
      </c>
      <c r="C4" s="340"/>
      <c r="D4" s="13" t="s">
        <v>18</v>
      </c>
      <c r="E4" s="14" t="s">
        <v>19</v>
      </c>
      <c r="F4" s="15" t="s">
        <v>20</v>
      </c>
    </row>
    <row r="5" spans="1:6" ht="18" thickBot="1">
      <c r="A5" s="11"/>
      <c r="B5" s="328"/>
      <c r="C5" s="329"/>
      <c r="D5" s="329"/>
      <c r="E5" s="329"/>
      <c r="F5" s="330"/>
    </row>
    <row r="6" spans="1:6" ht="180" customHeight="1">
      <c r="A6" s="11">
        <v>1</v>
      </c>
      <c r="B6" s="335" t="s">
        <v>0</v>
      </c>
      <c r="C6" s="336"/>
      <c r="D6" s="1" t="s">
        <v>1</v>
      </c>
      <c r="E6" s="16">
        <v>1.3</v>
      </c>
      <c r="F6" s="309" t="s">
        <v>2</v>
      </c>
    </row>
    <row r="7" spans="1:6" ht="17.399999999999999">
      <c r="A7" s="11"/>
      <c r="B7" s="333" t="s">
        <v>36</v>
      </c>
      <c r="C7" s="334"/>
      <c r="D7" s="1" t="s">
        <v>1</v>
      </c>
      <c r="E7" s="16">
        <v>0</v>
      </c>
      <c r="F7" s="331"/>
    </row>
    <row r="8" spans="1:6" ht="16.2" thickBot="1">
      <c r="A8" s="17"/>
      <c r="B8" s="18"/>
      <c r="C8" s="19"/>
      <c r="D8" s="19"/>
      <c r="E8" s="19"/>
      <c r="F8" s="332"/>
    </row>
    <row r="9" spans="1:6" ht="18.75" customHeight="1" thickBot="1">
      <c r="A9" s="11">
        <v>2</v>
      </c>
      <c r="B9" s="313" t="s">
        <v>3</v>
      </c>
      <c r="C9" s="314"/>
      <c r="D9" s="20" t="s">
        <v>4</v>
      </c>
      <c r="E9" s="21">
        <v>3.26</v>
      </c>
      <c r="F9" s="302" t="s">
        <v>107</v>
      </c>
    </row>
    <row r="10" spans="1:6" ht="15.6">
      <c r="A10" s="17"/>
      <c r="B10" s="22"/>
      <c r="C10" s="23"/>
      <c r="D10" s="23"/>
      <c r="E10" s="23"/>
      <c r="F10" s="303"/>
    </row>
    <row r="11" spans="1:6" ht="15.6">
      <c r="A11" s="17"/>
      <c r="B11" s="24"/>
      <c r="C11" s="25"/>
      <c r="D11" s="25"/>
      <c r="E11" s="25"/>
      <c r="F11" s="303"/>
    </row>
    <row r="12" spans="1:6" ht="16.2" thickBot="1">
      <c r="A12" s="17"/>
      <c r="B12" s="26"/>
      <c r="C12" s="27"/>
      <c r="D12" s="27"/>
      <c r="E12" s="27"/>
      <c r="F12" s="304"/>
    </row>
    <row r="13" spans="1:6" ht="18" thickBot="1">
      <c r="A13" s="11">
        <v>3</v>
      </c>
      <c r="B13" s="347" t="s">
        <v>37</v>
      </c>
      <c r="C13" s="348"/>
      <c r="D13" s="28" t="s">
        <v>1</v>
      </c>
      <c r="E13" s="29">
        <v>2.25</v>
      </c>
      <c r="F13" s="305" t="s">
        <v>106</v>
      </c>
    </row>
    <row r="14" spans="1:6" ht="18" thickBot="1">
      <c r="A14" s="11"/>
      <c r="B14" s="30"/>
      <c r="C14" s="307"/>
      <c r="D14" s="308"/>
      <c r="E14" s="308"/>
      <c r="F14" s="306"/>
    </row>
    <row r="15" spans="1:6" ht="17.399999999999999">
      <c r="A15" s="11">
        <v>4</v>
      </c>
      <c r="B15" s="191" t="s">
        <v>132</v>
      </c>
      <c r="C15" s="192"/>
      <c r="D15" s="31" t="s">
        <v>6</v>
      </c>
      <c r="E15" s="32">
        <v>3.4</v>
      </c>
      <c r="F15" s="309" t="s">
        <v>7</v>
      </c>
    </row>
    <row r="16" spans="1:6" ht="17.399999999999999">
      <c r="A16" s="11"/>
      <c r="B16" s="188" t="s">
        <v>133</v>
      </c>
      <c r="C16" s="189"/>
      <c r="D16" s="160" t="s">
        <v>6</v>
      </c>
      <c r="E16" s="190">
        <v>15.07</v>
      </c>
      <c r="F16" s="310"/>
    </row>
    <row r="17" spans="1:6" ht="17.399999999999999">
      <c r="A17" s="11"/>
      <c r="B17" s="188" t="s">
        <v>134</v>
      </c>
      <c r="C17" s="189"/>
      <c r="D17" s="160" t="s">
        <v>6</v>
      </c>
      <c r="E17" s="190">
        <v>100.45</v>
      </c>
      <c r="F17" s="310"/>
    </row>
    <row r="18" spans="1:6" ht="18" thickBot="1">
      <c r="A18" s="11">
        <v>5</v>
      </c>
      <c r="B18" s="193" t="s">
        <v>135</v>
      </c>
      <c r="C18" s="194"/>
      <c r="D18" s="160" t="s">
        <v>9</v>
      </c>
      <c r="E18" s="190">
        <v>28.88</v>
      </c>
      <c r="F18" s="311"/>
    </row>
    <row r="19" spans="1:6" ht="16.2" thickBot="1">
      <c r="A19" s="17"/>
      <c r="B19" s="315"/>
      <c r="C19" s="316"/>
      <c r="D19" s="316"/>
      <c r="E19" s="316"/>
      <c r="F19" s="312"/>
    </row>
    <row r="20" spans="1:6" ht="17.399999999999999">
      <c r="A20" s="11">
        <v>6</v>
      </c>
      <c r="B20" s="33" t="s">
        <v>71</v>
      </c>
      <c r="C20" s="34"/>
      <c r="D20" s="286"/>
      <c r="E20" s="286"/>
      <c r="F20" s="287" t="s">
        <v>11</v>
      </c>
    </row>
    <row r="21" spans="1:6" ht="17.399999999999999">
      <c r="A21" s="17"/>
      <c r="B21" s="35" t="s">
        <v>139</v>
      </c>
      <c r="D21" s="36" t="s">
        <v>1</v>
      </c>
      <c r="E21" s="9">
        <v>2.06</v>
      </c>
      <c r="F21" s="288"/>
    </row>
    <row r="22" spans="1:6" ht="17.399999999999999">
      <c r="A22" s="11"/>
      <c r="B22" s="35" t="s">
        <v>141</v>
      </c>
      <c r="D22" s="36" t="s">
        <v>1</v>
      </c>
      <c r="E22" s="9">
        <v>1.48</v>
      </c>
      <c r="F22" s="288"/>
    </row>
    <row r="23" spans="1:6" ht="17.399999999999999">
      <c r="A23" s="11"/>
      <c r="B23" s="35" t="s">
        <v>38</v>
      </c>
      <c r="D23" s="36" t="s">
        <v>1</v>
      </c>
      <c r="E23" s="9">
        <v>2.06</v>
      </c>
      <c r="F23" s="288"/>
    </row>
    <row r="24" spans="1:6" ht="17.399999999999999">
      <c r="A24" s="11"/>
      <c r="B24" s="35" t="s">
        <v>39</v>
      </c>
      <c r="D24" s="36" t="s">
        <v>1</v>
      </c>
      <c r="E24" s="2" t="s">
        <v>10</v>
      </c>
      <c r="F24" s="288"/>
    </row>
    <row r="25" spans="1:6" ht="17.399999999999999">
      <c r="A25" s="11"/>
      <c r="B25" s="35" t="s">
        <v>40</v>
      </c>
      <c r="D25" s="36" t="s">
        <v>1</v>
      </c>
      <c r="E25" s="9">
        <v>0</v>
      </c>
      <c r="F25" s="288"/>
    </row>
    <row r="26" spans="1:6" ht="17.399999999999999">
      <c r="A26" s="11"/>
      <c r="B26" s="35" t="s">
        <v>41</v>
      </c>
      <c r="D26" s="37" t="s">
        <v>1</v>
      </c>
      <c r="E26" s="2" t="s">
        <v>10</v>
      </c>
      <c r="F26" s="288"/>
    </row>
    <row r="27" spans="1:6" ht="18" thickBot="1">
      <c r="A27" s="11"/>
      <c r="B27" s="41"/>
      <c r="C27" s="42"/>
      <c r="D27" s="43"/>
      <c r="E27" s="44"/>
      <c r="F27" s="45"/>
    </row>
    <row r="28" spans="1:6" ht="17.399999999999999">
      <c r="A28" s="11"/>
      <c r="B28" s="46"/>
      <c r="C28" s="47"/>
      <c r="D28" s="299"/>
      <c r="E28" s="299"/>
      <c r="F28" s="291" t="s">
        <v>111</v>
      </c>
    </row>
    <row r="29" spans="1:6" ht="18" thickBot="1">
      <c r="A29" s="11">
        <v>7</v>
      </c>
      <c r="B29" s="48" t="s">
        <v>105</v>
      </c>
      <c r="D29" s="1" t="s">
        <v>4</v>
      </c>
      <c r="E29" s="9">
        <v>0</v>
      </c>
      <c r="F29" s="292"/>
    </row>
    <row r="30" spans="1:6" ht="18" thickBot="1">
      <c r="A30" s="11"/>
      <c r="B30" s="48" t="s">
        <v>95</v>
      </c>
      <c r="D30" s="1" t="s">
        <v>4</v>
      </c>
      <c r="E30" s="9">
        <v>0</v>
      </c>
      <c r="F30" s="292"/>
    </row>
    <row r="31" spans="1:6" ht="18" thickBot="1">
      <c r="A31" s="11"/>
      <c r="B31" s="48"/>
      <c r="D31" s="1"/>
      <c r="E31" s="9"/>
      <c r="F31" s="292"/>
    </row>
    <row r="32" spans="1:6" ht="18" thickBot="1">
      <c r="A32" s="11"/>
      <c r="B32" s="48"/>
      <c r="D32" s="1"/>
      <c r="E32" s="9"/>
      <c r="F32" s="292"/>
    </row>
    <row r="33" spans="1:6" ht="18" thickBot="1">
      <c r="A33" s="11"/>
      <c r="B33" s="48"/>
      <c r="D33" s="49"/>
      <c r="E33" s="38"/>
      <c r="F33" s="292"/>
    </row>
    <row r="34" spans="1:6" ht="18" thickBot="1">
      <c r="A34" s="11"/>
      <c r="B34" s="294"/>
      <c r="C34" s="295"/>
      <c r="D34" s="39"/>
      <c r="E34" s="40"/>
      <c r="F34" s="293"/>
    </row>
    <row r="35" spans="1:6" ht="18" thickBot="1">
      <c r="A35" s="11"/>
      <c r="B35" s="50"/>
      <c r="C35" s="51"/>
      <c r="D35" s="52"/>
      <c r="E35" s="53"/>
      <c r="F35" s="54"/>
    </row>
    <row r="36" spans="1:6" ht="17.399999999999999">
      <c r="A36" s="11">
        <v>8</v>
      </c>
      <c r="B36" s="289" t="s">
        <v>42</v>
      </c>
      <c r="C36" s="290"/>
      <c r="D36" s="20" t="s">
        <v>4</v>
      </c>
      <c r="E36" s="55">
        <v>0.9</v>
      </c>
      <c r="F36" s="56"/>
    </row>
    <row r="37" spans="1:6" ht="17.399999999999999">
      <c r="A37" s="11"/>
      <c r="B37" s="57"/>
      <c r="C37" s="58"/>
      <c r="D37" s="59"/>
      <c r="E37" s="60"/>
      <c r="F37" s="61"/>
    </row>
    <row r="38" spans="1:6" ht="17.399999999999999">
      <c r="A38" s="11">
        <v>9</v>
      </c>
      <c r="B38" s="296" t="s">
        <v>13</v>
      </c>
      <c r="C38" s="297"/>
      <c r="D38" s="297"/>
      <c r="E38" s="297"/>
      <c r="F38" s="298"/>
    </row>
    <row r="39" spans="1:6" ht="17.399999999999999">
      <c r="A39" s="62"/>
      <c r="B39" s="63" t="s">
        <v>43</v>
      </c>
      <c r="D39" s="1" t="s">
        <v>6</v>
      </c>
      <c r="E39" s="9">
        <v>0</v>
      </c>
      <c r="F39" s="341" t="s">
        <v>14</v>
      </c>
    </row>
    <row r="40" spans="1:6" ht="17.399999999999999">
      <c r="A40" s="11"/>
      <c r="B40" s="63" t="s">
        <v>136</v>
      </c>
      <c r="D40" s="1" t="s">
        <v>1</v>
      </c>
      <c r="E40" s="9">
        <v>0</v>
      </c>
      <c r="F40" s="342"/>
    </row>
    <row r="41" spans="1:6" ht="17.399999999999999">
      <c r="A41" s="11"/>
      <c r="B41" s="63" t="s">
        <v>137</v>
      </c>
      <c r="D41" s="1" t="s">
        <v>1</v>
      </c>
      <c r="E41" s="2" t="s">
        <v>10</v>
      </c>
      <c r="F41" s="342"/>
    </row>
    <row r="42" spans="1:6" ht="17.399999999999999">
      <c r="A42" s="11"/>
      <c r="B42" s="63" t="s">
        <v>138</v>
      </c>
      <c r="D42" s="1" t="s">
        <v>1</v>
      </c>
      <c r="E42" s="9">
        <v>1.18</v>
      </c>
      <c r="F42" s="342"/>
    </row>
    <row r="43" spans="1:6" ht="18" thickBot="1">
      <c r="A43" s="11"/>
      <c r="B43" s="294"/>
      <c r="C43" s="295"/>
      <c r="D43" s="344"/>
      <c r="E43" s="344"/>
      <c r="F43" s="343"/>
    </row>
    <row r="44" spans="1:6" ht="18" thickBot="1">
      <c r="A44" s="11"/>
      <c r="B44" s="41"/>
      <c r="C44" s="42"/>
      <c r="D44" s="42"/>
      <c r="E44" s="42"/>
      <c r="F44" s="45"/>
    </row>
    <row r="45" spans="1:6" ht="17.399999999999999">
      <c r="A45" s="11"/>
      <c r="B45" s="64" t="s">
        <v>32</v>
      </c>
      <c r="C45" s="65"/>
      <c r="D45" s="65"/>
      <c r="E45" s="65"/>
      <c r="F45" s="66"/>
    </row>
    <row r="46" spans="1:6" ht="17.399999999999999">
      <c r="A46" s="11">
        <v>10</v>
      </c>
      <c r="B46" s="67" t="s">
        <v>131</v>
      </c>
      <c r="D46" s="1" t="s">
        <v>6</v>
      </c>
      <c r="E46" s="9">
        <v>0.23</v>
      </c>
      <c r="F46" s="345"/>
    </row>
    <row r="47" spans="1:6" ht="17.399999999999999">
      <c r="A47" s="11"/>
      <c r="B47" s="67" t="s">
        <v>49</v>
      </c>
      <c r="D47" s="1" t="s">
        <v>6</v>
      </c>
      <c r="E47" s="9">
        <v>0.42</v>
      </c>
      <c r="F47" s="345"/>
    </row>
    <row r="48" spans="1:6" ht="17.399999999999999">
      <c r="A48" s="11"/>
      <c r="B48" s="67" t="s">
        <v>50</v>
      </c>
      <c r="D48" s="1" t="s">
        <v>6</v>
      </c>
      <c r="E48" s="9">
        <v>0.35</v>
      </c>
      <c r="F48" s="345"/>
    </row>
    <row r="49" spans="1:6" ht="17.399999999999999">
      <c r="A49" s="11"/>
      <c r="B49" s="67" t="s">
        <v>51</v>
      </c>
      <c r="D49" s="1" t="s">
        <v>6</v>
      </c>
      <c r="E49" s="9">
        <v>0.96</v>
      </c>
      <c r="F49" s="345"/>
    </row>
    <row r="50" spans="1:6" ht="17.399999999999999">
      <c r="A50" s="11"/>
      <c r="B50" s="300" t="s">
        <v>16</v>
      </c>
      <c r="C50" s="301"/>
      <c r="D50" s="1" t="s">
        <v>1</v>
      </c>
      <c r="E50" s="9">
        <v>1.49</v>
      </c>
      <c r="F50" s="345"/>
    </row>
    <row r="51" spans="1:6" ht="18" thickBot="1">
      <c r="A51" s="11"/>
      <c r="B51" s="294"/>
      <c r="C51" s="295"/>
      <c r="D51" s="39"/>
      <c r="E51" s="40"/>
      <c r="F51" s="346"/>
    </row>
    <row r="52" spans="1:6" ht="18" thickBot="1">
      <c r="A52" s="11"/>
      <c r="B52" s="50"/>
      <c r="C52" s="51"/>
      <c r="D52" s="52"/>
      <c r="E52" s="53"/>
      <c r="F52" s="68"/>
    </row>
    <row r="53" spans="1:6" ht="18" thickBot="1">
      <c r="A53" s="11">
        <v>11</v>
      </c>
      <c r="B53" s="319" t="s">
        <v>108</v>
      </c>
      <c r="C53" s="320"/>
      <c r="D53" s="69" t="s">
        <v>4</v>
      </c>
      <c r="E53" s="9">
        <v>0</v>
      </c>
      <c r="F53" s="164" t="s">
        <v>109</v>
      </c>
    </row>
    <row r="54" spans="1:6" ht="18" thickBot="1">
      <c r="A54" s="11">
        <v>12</v>
      </c>
      <c r="B54" s="319" t="s">
        <v>115</v>
      </c>
      <c r="C54" s="320"/>
      <c r="D54" s="69" t="s">
        <v>1</v>
      </c>
      <c r="E54" s="70">
        <v>0.36</v>
      </c>
      <c r="F54" s="164" t="s">
        <v>110</v>
      </c>
    </row>
    <row r="55" spans="1:6" ht="18" thickBot="1">
      <c r="A55" s="11"/>
      <c r="B55" s="71"/>
      <c r="C55" s="72"/>
      <c r="D55" s="72"/>
      <c r="E55" s="72"/>
      <c r="F55" s="73"/>
    </row>
    <row r="56" spans="1:6" ht="24">
      <c r="A56" s="11"/>
      <c r="B56" s="317" t="s">
        <v>17</v>
      </c>
      <c r="C56" s="318"/>
      <c r="D56" s="74" t="s">
        <v>18</v>
      </c>
      <c r="E56" s="75" t="s">
        <v>19</v>
      </c>
      <c r="F56" s="15" t="s">
        <v>20</v>
      </c>
    </row>
    <row r="57" spans="1:6" ht="17.399999999999999">
      <c r="A57" s="11">
        <v>13</v>
      </c>
      <c r="B57" s="335"/>
      <c r="C57" s="349"/>
      <c r="D57" s="349"/>
      <c r="E57" s="349"/>
      <c r="F57" s="350"/>
    </row>
    <row r="58" spans="1:6" ht="17.399999999999999">
      <c r="A58" s="11"/>
      <c r="B58" s="158"/>
      <c r="D58" s="1"/>
      <c r="E58" s="2"/>
      <c r="F58" s="351"/>
    </row>
    <row r="59" spans="1:6" ht="17.399999999999999">
      <c r="A59" s="11"/>
      <c r="B59" s="158"/>
      <c r="D59" s="1"/>
      <c r="E59" s="2"/>
      <c r="F59" s="351"/>
    </row>
    <row r="60" spans="1:6" ht="17.399999999999999">
      <c r="A60" s="11"/>
      <c r="B60" s="158"/>
      <c r="C60" s="158"/>
      <c r="D60" s="1"/>
      <c r="E60" s="2"/>
      <c r="F60" s="352"/>
    </row>
    <row r="61" spans="1:6" ht="17.399999999999999">
      <c r="A61" s="11"/>
      <c r="B61" s="158"/>
      <c r="C61" s="158"/>
      <c r="D61" s="1"/>
      <c r="E61" s="2"/>
      <c r="F61" s="76"/>
    </row>
    <row r="62" spans="1:6" ht="18" thickBot="1">
      <c r="A62" s="11"/>
      <c r="B62" s="158"/>
      <c r="C62" s="158"/>
      <c r="D62" s="1"/>
      <c r="E62" s="2"/>
      <c r="F62" s="77"/>
    </row>
    <row r="63" spans="1:6" ht="17.399999999999999">
      <c r="A63" s="11"/>
      <c r="B63" s="167"/>
      <c r="C63" s="159"/>
      <c r="D63" s="1"/>
      <c r="E63" s="2"/>
      <c r="F63" s="162"/>
    </row>
    <row r="64" spans="1:6" ht="17.399999999999999">
      <c r="A64" s="11"/>
      <c r="B64" s="167" t="s">
        <v>117</v>
      </c>
      <c r="C64" s="159"/>
      <c r="D64" s="1" t="s">
        <v>6</v>
      </c>
      <c r="E64" s="2" t="s">
        <v>10</v>
      </c>
      <c r="F64" s="162"/>
    </row>
    <row r="65" spans="1:6" ht="17.399999999999999">
      <c r="A65" s="11"/>
      <c r="B65" s="159"/>
      <c r="C65" s="159"/>
      <c r="D65" s="160"/>
      <c r="E65" s="2"/>
      <c r="F65" s="162"/>
    </row>
    <row r="66" spans="1:6" ht="17.399999999999999">
      <c r="A66" s="11"/>
      <c r="B66" s="159"/>
      <c r="C66" s="159"/>
      <c r="D66" s="160"/>
      <c r="E66" s="2"/>
      <c r="F66" s="162"/>
    </row>
    <row r="67" spans="1:6" ht="18" thickBot="1">
      <c r="A67" s="11"/>
      <c r="B67" s="41"/>
      <c r="C67" s="78"/>
      <c r="D67" s="3"/>
      <c r="E67" s="79"/>
      <c r="F67" s="80"/>
    </row>
    <row r="68" spans="1:6" ht="17.399999999999999">
      <c r="A68" s="11">
        <v>14</v>
      </c>
      <c r="B68" s="355" t="s">
        <v>22</v>
      </c>
      <c r="C68" s="356"/>
      <c r="D68" s="81" t="s">
        <v>4</v>
      </c>
      <c r="E68" s="10">
        <v>7.19</v>
      </c>
      <c r="F68" s="82"/>
    </row>
    <row r="69" spans="1:6" ht="17.399999999999999">
      <c r="A69" s="11"/>
      <c r="B69" s="335"/>
      <c r="C69" s="336"/>
      <c r="D69" s="49" t="s">
        <v>21</v>
      </c>
      <c r="E69" s="2" t="s">
        <v>10</v>
      </c>
      <c r="F69" s="76"/>
    </row>
    <row r="70" spans="1:6" ht="18" thickBot="1">
      <c r="A70" s="11"/>
      <c r="B70" s="294" t="s">
        <v>23</v>
      </c>
      <c r="C70" s="295"/>
      <c r="D70" s="39"/>
      <c r="E70" s="40"/>
      <c r="F70" s="77"/>
    </row>
    <row r="71" spans="1:6" ht="17.399999999999999">
      <c r="A71" s="11"/>
      <c r="B71" s="177" t="s">
        <v>121</v>
      </c>
      <c r="C71" s="179"/>
      <c r="D71" s="160" t="s">
        <v>122</v>
      </c>
      <c r="E71" s="2" t="s">
        <v>10</v>
      </c>
      <c r="F71" s="162"/>
    </row>
    <row r="72" spans="1:6" ht="17.399999999999999">
      <c r="A72" s="11"/>
      <c r="B72" s="177"/>
      <c r="C72" s="179"/>
      <c r="D72" s="160"/>
      <c r="E72" s="161"/>
      <c r="F72" s="162"/>
    </row>
    <row r="73" spans="1:6" ht="18" thickBot="1">
      <c r="A73" s="11"/>
      <c r="B73" s="83" t="s">
        <v>24</v>
      </c>
      <c r="C73" s="84"/>
      <c r="D73" s="3"/>
      <c r="E73" s="79"/>
      <c r="F73" s="80"/>
    </row>
    <row r="74" spans="1:6" ht="17.399999999999999">
      <c r="A74" s="11">
        <v>15</v>
      </c>
      <c r="B74" s="353" t="s">
        <v>25</v>
      </c>
      <c r="C74" s="354"/>
      <c r="D74" s="1" t="s">
        <v>113</v>
      </c>
      <c r="E74" s="2" t="s">
        <v>10</v>
      </c>
      <c r="F74" s="85"/>
    </row>
    <row r="75" spans="1:6" ht="17.399999999999999">
      <c r="A75" s="11"/>
      <c r="B75" s="353" t="s">
        <v>25</v>
      </c>
      <c r="C75" s="357"/>
      <c r="D75" s="1" t="s">
        <v>113</v>
      </c>
      <c r="E75" s="2" t="s">
        <v>10</v>
      </c>
      <c r="F75" s="86"/>
    </row>
    <row r="76" spans="1:6" ht="17.399999999999999">
      <c r="A76" s="11"/>
      <c r="B76" s="353" t="s">
        <v>25</v>
      </c>
      <c r="C76" s="357"/>
      <c r="D76" s="1" t="s">
        <v>113</v>
      </c>
      <c r="E76" s="2" t="s">
        <v>10</v>
      </c>
      <c r="F76" s="86"/>
    </row>
    <row r="77" spans="1:6" ht="17.399999999999999">
      <c r="A77" s="11"/>
      <c r="B77" s="87" t="s">
        <v>26</v>
      </c>
      <c r="C77" s="88"/>
      <c r="D77" s="3"/>
      <c r="E77" s="4"/>
      <c r="F77" s="89"/>
    </row>
    <row r="78" spans="1:6" ht="17.399999999999999">
      <c r="A78" s="11">
        <v>16</v>
      </c>
      <c r="B78" s="358" t="s">
        <v>25</v>
      </c>
      <c r="C78" s="359"/>
      <c r="D78" s="1" t="s">
        <v>113</v>
      </c>
      <c r="E78" s="2" t="s">
        <v>10</v>
      </c>
      <c r="F78" s="76"/>
    </row>
    <row r="79" spans="1:6" ht="17.399999999999999">
      <c r="A79" s="11"/>
      <c r="B79" s="360" t="s">
        <v>27</v>
      </c>
      <c r="C79" s="361"/>
      <c r="D79" s="1" t="s">
        <v>113</v>
      </c>
      <c r="E79" s="2" t="s">
        <v>10</v>
      </c>
      <c r="F79" s="76"/>
    </row>
    <row r="80" spans="1:6" ht="17.399999999999999">
      <c r="A80" s="11"/>
      <c r="B80" s="360" t="s">
        <v>25</v>
      </c>
      <c r="C80" s="361"/>
      <c r="D80" s="1" t="s">
        <v>113</v>
      </c>
      <c r="E80" s="2" t="s">
        <v>10</v>
      </c>
      <c r="F80" s="76"/>
    </row>
    <row r="81" spans="1:6" ht="17.399999999999999">
      <c r="A81" s="11"/>
      <c r="B81" s="362" t="s">
        <v>28</v>
      </c>
      <c r="C81" s="363"/>
      <c r="D81" s="90" t="s">
        <v>29</v>
      </c>
      <c r="E81" s="91"/>
      <c r="F81" s="92"/>
    </row>
    <row r="82" spans="1:6" ht="18" thickBot="1">
      <c r="A82" s="11"/>
      <c r="B82" s="335" t="s">
        <v>30</v>
      </c>
      <c r="C82" s="336"/>
      <c r="D82" s="364"/>
      <c r="E82" s="364"/>
      <c r="F82" s="365"/>
    </row>
    <row r="83" spans="1:6" ht="17.399999999999999">
      <c r="A83" s="11"/>
      <c r="B83" s="366" t="s">
        <v>31</v>
      </c>
      <c r="C83" s="367"/>
      <c r="D83" s="368"/>
      <c r="E83" s="369"/>
      <c r="F83" s="93"/>
    </row>
    <row r="84" spans="1:6" ht="17.399999999999999">
      <c r="A84" s="11"/>
      <c r="B84" s="362" t="s">
        <v>33</v>
      </c>
      <c r="C84" s="363"/>
      <c r="D84" s="5"/>
      <c r="E84" s="370"/>
      <c r="F84" s="371"/>
    </row>
    <row r="85" spans="1:6" ht="18.600000000000001" thickBot="1">
      <c r="A85" s="94"/>
      <c r="B85" s="372" t="s">
        <v>34</v>
      </c>
      <c r="C85" s="373"/>
      <c r="D85" s="6"/>
      <c r="E85" s="95" t="s">
        <v>35</v>
      </c>
      <c r="F85" s="96"/>
    </row>
    <row r="86" spans="1:6" ht="18" thickBot="1">
      <c r="A86" s="11"/>
      <c r="B86" s="374" t="s">
        <v>54</v>
      </c>
      <c r="C86" s="375"/>
      <c r="D86" s="376"/>
      <c r="E86" s="376"/>
      <c r="F86" s="377"/>
    </row>
    <row r="87" spans="1:6" ht="17.399999999999999">
      <c r="A87" s="11"/>
      <c r="B87" s="97"/>
      <c r="C87" s="98"/>
      <c r="D87" s="99"/>
      <c r="E87" s="99"/>
      <c r="F87" s="100"/>
    </row>
    <row r="88" spans="1:6" ht="17.399999999999999">
      <c r="A88" s="11"/>
      <c r="B88" s="101"/>
      <c r="C88" s="99"/>
      <c r="D88" s="99"/>
      <c r="E88" s="99"/>
      <c r="F88" s="100"/>
    </row>
    <row r="89" spans="1:6" ht="17.399999999999999">
      <c r="A89" s="11"/>
      <c r="B89" s="378" t="s">
        <v>55</v>
      </c>
      <c r="C89" s="379"/>
      <c r="D89" s="379"/>
      <c r="E89" s="379"/>
      <c r="F89" s="380"/>
    </row>
    <row r="90" spans="1:6" ht="17.399999999999999">
      <c r="A90" s="11"/>
      <c r="B90" s="378"/>
      <c r="C90" s="379"/>
      <c r="D90" s="379"/>
      <c r="E90" s="379"/>
      <c r="F90" s="380"/>
    </row>
    <row r="91" spans="1:6" ht="17.399999999999999">
      <c r="A91" s="11"/>
      <c r="B91" s="378"/>
      <c r="C91" s="379"/>
      <c r="D91" s="379"/>
      <c r="E91" s="379"/>
      <c r="F91" s="380"/>
    </row>
    <row r="92" spans="1:6" ht="17.399999999999999">
      <c r="A92" s="11"/>
      <c r="B92" s="381" t="s">
        <v>56</v>
      </c>
      <c r="C92" s="382"/>
      <c r="D92" s="382"/>
      <c r="E92" s="382"/>
      <c r="F92" s="383"/>
    </row>
    <row r="93" spans="1:6" ht="18" thickBot="1">
      <c r="A93" s="102"/>
      <c r="B93" s="103" t="s">
        <v>57</v>
      </c>
      <c r="C93" s="104"/>
      <c r="D93" s="104"/>
      <c r="E93" s="104"/>
      <c r="F93" s="105"/>
    </row>
    <row r="94" spans="1:6" ht="18" thickBot="1">
      <c r="A94" s="11"/>
      <c r="B94" s="384"/>
      <c r="C94" s="385"/>
      <c r="D94" s="106"/>
      <c r="E94" s="106"/>
      <c r="F94" s="107"/>
    </row>
    <row r="95" spans="1:6" ht="18" thickBot="1">
      <c r="A95" s="11"/>
      <c r="B95" s="108" t="s">
        <v>58</v>
      </c>
      <c r="C95" s="109"/>
      <c r="D95" s="110"/>
      <c r="E95" s="110"/>
      <c r="F95" s="111"/>
    </row>
    <row r="96" spans="1:6" ht="18" thickBot="1">
      <c r="A96" s="11"/>
      <c r="B96" s="386"/>
      <c r="C96" s="387"/>
      <c r="D96" s="112"/>
      <c r="E96" s="112"/>
      <c r="F96" s="113"/>
    </row>
    <row r="97" spans="1:6" ht="18" thickBot="1">
      <c r="A97" s="11"/>
      <c r="B97" s="108" t="s">
        <v>59</v>
      </c>
      <c r="C97" s="114"/>
      <c r="D97" s="115"/>
      <c r="E97" s="116" t="s">
        <v>60</v>
      </c>
      <c r="F97" s="117" t="s">
        <v>61</v>
      </c>
    </row>
    <row r="98" spans="1:6" ht="18" thickBot="1">
      <c r="A98" s="11"/>
      <c r="B98" s="384"/>
      <c r="C98" s="385"/>
      <c r="D98" s="106"/>
      <c r="E98" s="118"/>
      <c r="F98" s="119"/>
    </row>
    <row r="99" spans="1:6" ht="18" thickBot="1">
      <c r="A99" s="11"/>
      <c r="B99" s="108" t="s">
        <v>62</v>
      </c>
      <c r="C99" s="120"/>
      <c r="D99" s="121"/>
      <c r="E99" s="122" t="s">
        <v>60</v>
      </c>
      <c r="F99" s="123" t="s">
        <v>61</v>
      </c>
    </row>
    <row r="100" spans="1:6" ht="18" thickBot="1">
      <c r="A100" s="11"/>
      <c r="B100" s="401"/>
      <c r="C100" s="402"/>
      <c r="D100" s="124"/>
      <c r="E100" s="118"/>
      <c r="F100" s="125"/>
    </row>
    <row r="101" spans="1:6" ht="18" thickBot="1">
      <c r="A101" s="11"/>
      <c r="B101" s="103" t="s">
        <v>63</v>
      </c>
      <c r="C101" s="126"/>
      <c r="D101" s="403" t="s">
        <v>64</v>
      </c>
      <c r="E101" s="404"/>
      <c r="F101" s="127" t="s">
        <v>65</v>
      </c>
    </row>
    <row r="102" spans="1:6" ht="18" thickBot="1">
      <c r="A102" s="11"/>
      <c r="B102" s="405"/>
      <c r="C102" s="406"/>
      <c r="D102" s="407"/>
      <c r="E102" s="408"/>
      <c r="F102" s="128"/>
    </row>
    <row r="103" spans="1:6" ht="18" thickBot="1">
      <c r="A103" s="11"/>
      <c r="B103" s="108" t="s">
        <v>66</v>
      </c>
      <c r="C103" s="129"/>
      <c r="D103" s="126"/>
      <c r="E103" s="130"/>
      <c r="F103" s="127" t="s">
        <v>67</v>
      </c>
    </row>
    <row r="104" spans="1:6" ht="18" thickBot="1">
      <c r="A104" s="11"/>
      <c r="B104" s="405"/>
      <c r="C104" s="406"/>
      <c r="D104" s="131"/>
      <c r="E104" s="131"/>
      <c r="F104" s="132"/>
    </row>
    <row r="105" spans="1:6" ht="17.399999999999999">
      <c r="A105" s="11"/>
      <c r="B105" s="388" t="s">
        <v>68</v>
      </c>
      <c r="C105" s="389"/>
      <c r="D105" s="389"/>
      <c r="E105" s="389"/>
      <c r="F105" s="390"/>
    </row>
    <row r="106" spans="1:6" ht="17.399999999999999">
      <c r="A106" s="11"/>
      <c r="B106" s="388"/>
      <c r="C106" s="389"/>
      <c r="D106" s="389"/>
      <c r="E106" s="389"/>
      <c r="F106" s="390"/>
    </row>
    <row r="107" spans="1:6" ht="17.399999999999999">
      <c r="A107" s="11"/>
      <c r="B107" s="388"/>
      <c r="C107" s="389"/>
      <c r="D107" s="389"/>
      <c r="E107" s="389"/>
      <c r="F107" s="390"/>
    </row>
    <row r="108" spans="1:6" ht="17.399999999999999">
      <c r="A108" s="11"/>
      <c r="B108" s="388"/>
      <c r="C108" s="389"/>
      <c r="D108" s="389"/>
      <c r="E108" s="389"/>
      <c r="F108" s="390"/>
    </row>
    <row r="109" spans="1:6" ht="17.399999999999999">
      <c r="A109" s="11"/>
      <c r="B109" s="391"/>
      <c r="C109" s="392"/>
      <c r="D109" s="133"/>
      <c r="E109" s="134"/>
      <c r="F109" s="135"/>
    </row>
    <row r="110" spans="1:6" ht="18" thickBot="1">
      <c r="A110" s="11"/>
      <c r="B110" s="393"/>
      <c r="C110" s="394"/>
      <c r="D110" s="136"/>
      <c r="E110" s="136"/>
      <c r="F110" s="137"/>
    </row>
    <row r="111" spans="1:6" ht="17.399999999999999">
      <c r="A111" s="11"/>
      <c r="B111" s="71" t="s">
        <v>69</v>
      </c>
      <c r="C111" s="72"/>
      <c r="D111" s="72"/>
      <c r="E111" s="72"/>
      <c r="F111" s="73"/>
    </row>
    <row r="112" spans="1:6" ht="17.399999999999999">
      <c r="A112" s="11"/>
      <c r="B112" s="71"/>
      <c r="C112" s="72"/>
      <c r="D112" s="72"/>
      <c r="E112" s="72"/>
      <c r="F112" s="73"/>
    </row>
    <row r="113" spans="1:6" ht="17.399999999999999">
      <c r="A113" s="11"/>
      <c r="B113" s="138"/>
      <c r="C113" s="139"/>
      <c r="D113" s="140"/>
      <c r="E113" s="141"/>
      <c r="F113" s="142"/>
    </row>
    <row r="114" spans="1:6" ht="17.399999999999999">
      <c r="A114" s="11"/>
      <c r="B114" s="395" t="s">
        <v>70</v>
      </c>
      <c r="C114" s="396"/>
      <c r="D114" s="396"/>
      <c r="E114" s="396"/>
      <c r="F114" s="397"/>
    </row>
    <row r="115" spans="1:6" ht="17.399999999999999">
      <c r="A115" s="11"/>
      <c r="B115" s="398"/>
      <c r="C115" s="399"/>
      <c r="D115" s="399"/>
      <c r="E115" s="399"/>
      <c r="F115" s="400"/>
    </row>
    <row r="116" spans="1:6" ht="18" thickBot="1">
      <c r="A116" s="11"/>
      <c r="B116" s="143"/>
      <c r="C116" s="144"/>
      <c r="D116" s="145"/>
      <c r="E116" s="146"/>
      <c r="F116" s="147"/>
    </row>
  </sheetData>
  <protectedRanges>
    <protectedRange sqref="C101:C102" name="Range3"/>
    <protectedRange sqref="D93" name="Range1"/>
  </protectedRanges>
  <mergeCells count="66">
    <mergeCell ref="B105:F108"/>
    <mergeCell ref="B109:C110"/>
    <mergeCell ref="B114:F115"/>
    <mergeCell ref="B100:C100"/>
    <mergeCell ref="D101:E101"/>
    <mergeCell ref="B102:C102"/>
    <mergeCell ref="D102:E102"/>
    <mergeCell ref="B104:C104"/>
    <mergeCell ref="B89:F91"/>
    <mergeCell ref="B92:F92"/>
    <mergeCell ref="B94:C94"/>
    <mergeCell ref="B96:C96"/>
    <mergeCell ref="B98:C98"/>
    <mergeCell ref="B84:C84"/>
    <mergeCell ref="E84:F84"/>
    <mergeCell ref="B85:C85"/>
    <mergeCell ref="B86:C86"/>
    <mergeCell ref="D86:F86"/>
    <mergeCell ref="B81:C81"/>
    <mergeCell ref="B82:C82"/>
    <mergeCell ref="D82:F82"/>
    <mergeCell ref="B83:C83"/>
    <mergeCell ref="D83:E83"/>
    <mergeCell ref="B75:C75"/>
    <mergeCell ref="B76:C76"/>
    <mergeCell ref="B78:C78"/>
    <mergeCell ref="B79:C79"/>
    <mergeCell ref="B80:C80"/>
    <mergeCell ref="B69:C69"/>
    <mergeCell ref="B70:C70"/>
    <mergeCell ref="B57:F57"/>
    <mergeCell ref="F58:F60"/>
    <mergeCell ref="B74:C74"/>
    <mergeCell ref="B68:C68"/>
    <mergeCell ref="B56:C56"/>
    <mergeCell ref="B53:C53"/>
    <mergeCell ref="B54:C54"/>
    <mergeCell ref="D1:E1"/>
    <mergeCell ref="B2:E2"/>
    <mergeCell ref="B3:F3"/>
    <mergeCell ref="B5:F5"/>
    <mergeCell ref="F6:F8"/>
    <mergeCell ref="B7:C7"/>
    <mergeCell ref="B6:C6"/>
    <mergeCell ref="B1:C1"/>
    <mergeCell ref="B4:C4"/>
    <mergeCell ref="F39:F43"/>
    <mergeCell ref="D43:E43"/>
    <mergeCell ref="F46:F51"/>
    <mergeCell ref="B13:C13"/>
    <mergeCell ref="F9:F12"/>
    <mergeCell ref="F13:F14"/>
    <mergeCell ref="C14:E14"/>
    <mergeCell ref="F15:F19"/>
    <mergeCell ref="B9:C9"/>
    <mergeCell ref="B19:E19"/>
    <mergeCell ref="B38:F38"/>
    <mergeCell ref="D28:E28"/>
    <mergeCell ref="B51:C51"/>
    <mergeCell ref="B43:C43"/>
    <mergeCell ref="B50:C50"/>
    <mergeCell ref="D20:E20"/>
    <mergeCell ref="F20:F26"/>
    <mergeCell ref="B36:C36"/>
    <mergeCell ref="F28:F34"/>
    <mergeCell ref="B34:C3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4F817449-83D4-444A-BB42-7950756ADA0D}">
          <x14:formula1>
            <xm:f>'C:\Users\jordan.thone\AppData\Local\Microsoft\Windows\INetCache\Content.Outlook\P2BIB3QP\[VSQG Inventory updated to 2020 pricing 12.23.19.xlsx]Lookup Tables'!#REF!</xm:f>
          </x14:formula1>
          <xm:sqref>B78:C80</xm:sqref>
        </x14:dataValidation>
        <x14:dataValidation type="list" errorStyle="information" showInputMessage="1" showErrorMessage="1" error="Please select from the list or have category added." xr:uid="{F43868A2-0B9B-47BF-AC9B-9CF2F8711FB4}">
          <x14:formula1>
            <xm:f>'C:\Users\jordan.thone\AppData\Local\Microsoft\Windows\INetCache\Content.Outlook\P2BIB3QP\[VSQG Inventory updated to 2020 pricing 12.23.19.xlsx]Lookup Tables'!#REF!</xm:f>
          </x14:formula1>
          <xm:sqref>B74:C76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714D1-416C-42FA-9C02-05198D4E7931}">
  <sheetPr codeName="Sheet4"/>
  <dimension ref="A1:D72"/>
  <sheetViews>
    <sheetView topLeftCell="A39" workbookViewId="0">
      <selection activeCell="D9" sqref="D9:D12"/>
    </sheetView>
  </sheetViews>
  <sheetFormatPr defaultColWidth="33.77734375" defaultRowHeight="13.2"/>
  <cols>
    <col min="1" max="1" width="8.44140625" style="12" customWidth="1"/>
    <col min="2" max="3" width="33.77734375" style="12"/>
    <col min="4" max="4" width="49.6640625" style="12" customWidth="1"/>
    <col min="5" max="16384" width="33.77734375" style="12"/>
  </cols>
  <sheetData>
    <row r="1" spans="1:4" ht="18" thickBot="1">
      <c r="A1" s="11"/>
      <c r="B1" s="337" t="s">
        <v>52</v>
      </c>
      <c r="C1" s="338"/>
      <c r="D1" s="7" t="s">
        <v>112</v>
      </c>
    </row>
    <row r="2" spans="1:4" ht="17.399999999999999">
      <c r="A2" s="11"/>
      <c r="B2" s="322" t="s">
        <v>53</v>
      </c>
      <c r="C2" s="323"/>
      <c r="D2" s="8"/>
    </row>
    <row r="3" spans="1:4" ht="17.399999999999999">
      <c r="A3" s="11"/>
      <c r="B3" s="325"/>
      <c r="C3" s="326"/>
      <c r="D3" s="327"/>
    </row>
    <row r="4" spans="1:4" ht="17.399999999999999">
      <c r="A4" s="11"/>
      <c r="B4" s="339" t="s">
        <v>17</v>
      </c>
      <c r="C4" s="340"/>
      <c r="D4" s="15" t="s">
        <v>20</v>
      </c>
    </row>
    <row r="5" spans="1:4" ht="18" thickBot="1">
      <c r="A5" s="11"/>
      <c r="B5" s="328"/>
      <c r="C5" s="329"/>
      <c r="D5" s="330"/>
    </row>
    <row r="6" spans="1:4" ht="180" customHeight="1">
      <c r="A6" s="11">
        <v>1</v>
      </c>
      <c r="B6" s="335" t="s">
        <v>0</v>
      </c>
      <c r="C6" s="336"/>
      <c r="D6" s="309" t="s">
        <v>142</v>
      </c>
    </row>
    <row r="7" spans="1:4" ht="17.399999999999999">
      <c r="A7" s="11"/>
      <c r="B7" s="333" t="s">
        <v>36</v>
      </c>
      <c r="C7" s="334"/>
      <c r="D7" s="331"/>
    </row>
    <row r="8" spans="1:4" ht="16.2" thickBot="1">
      <c r="A8" s="17"/>
      <c r="B8" s="18"/>
      <c r="C8" s="19"/>
      <c r="D8" s="332"/>
    </row>
    <row r="9" spans="1:4" ht="18.75" customHeight="1" thickBot="1">
      <c r="A9" s="11">
        <v>2</v>
      </c>
      <c r="B9" s="313" t="s">
        <v>3</v>
      </c>
      <c r="C9" s="314"/>
      <c r="D9" s="302" t="s">
        <v>107</v>
      </c>
    </row>
    <row r="10" spans="1:4" ht="15.6">
      <c r="A10" s="17"/>
      <c r="B10" s="22"/>
      <c r="C10" s="23"/>
      <c r="D10" s="303"/>
    </row>
    <row r="11" spans="1:4" ht="15.6">
      <c r="A11" s="17"/>
      <c r="B11" s="24"/>
      <c r="C11" s="25"/>
      <c r="D11" s="303"/>
    </row>
    <row r="12" spans="1:4" ht="16.2" thickBot="1">
      <c r="A12" s="17"/>
      <c r="B12" s="26"/>
      <c r="C12" s="27"/>
      <c r="D12" s="304"/>
    </row>
    <row r="13" spans="1:4" ht="18" thickBot="1">
      <c r="A13" s="11">
        <v>3</v>
      </c>
      <c r="B13" s="347" t="s">
        <v>37</v>
      </c>
      <c r="C13" s="348"/>
      <c r="D13" s="305" t="s">
        <v>106</v>
      </c>
    </row>
    <row r="14" spans="1:4" ht="18" thickBot="1">
      <c r="A14" s="11"/>
      <c r="B14" s="30"/>
      <c r="C14" s="169"/>
      <c r="D14" s="306"/>
    </row>
    <row r="15" spans="1:4" ht="17.399999999999999">
      <c r="A15" s="11">
        <v>4</v>
      </c>
      <c r="B15" s="409" t="s">
        <v>5</v>
      </c>
      <c r="C15" s="410"/>
      <c r="D15" s="309" t="s">
        <v>7</v>
      </c>
    </row>
    <row r="16" spans="1:4" ht="18" thickBot="1">
      <c r="A16" s="11">
        <v>5</v>
      </c>
      <c r="B16" s="411" t="s">
        <v>8</v>
      </c>
      <c r="C16" s="412"/>
      <c r="D16" s="311"/>
    </row>
    <row r="17" spans="1:4" ht="16.2" thickBot="1">
      <c r="A17" s="17"/>
      <c r="B17" s="315"/>
      <c r="C17" s="316"/>
      <c r="D17" s="312"/>
    </row>
    <row r="18" spans="1:4" ht="17.399999999999999">
      <c r="A18" s="11">
        <v>6</v>
      </c>
      <c r="B18" s="33" t="s">
        <v>71</v>
      </c>
      <c r="C18" s="34"/>
      <c r="D18" s="287" t="s">
        <v>11</v>
      </c>
    </row>
    <row r="19" spans="1:4" ht="17.399999999999999">
      <c r="A19" s="17"/>
      <c r="B19" s="35" t="s">
        <v>139</v>
      </c>
      <c r="D19" s="288"/>
    </row>
    <row r="20" spans="1:4" ht="17.399999999999999">
      <c r="A20" s="11"/>
      <c r="B20" s="35" t="s">
        <v>140</v>
      </c>
      <c r="D20" s="288"/>
    </row>
    <row r="21" spans="1:4" ht="17.399999999999999">
      <c r="A21" s="11"/>
      <c r="B21" s="35" t="s">
        <v>38</v>
      </c>
      <c r="D21" s="288"/>
    </row>
    <row r="22" spans="1:4" ht="17.399999999999999">
      <c r="A22" s="11"/>
      <c r="B22" s="35" t="s">
        <v>39</v>
      </c>
      <c r="D22" s="288"/>
    </row>
    <row r="23" spans="1:4" ht="17.399999999999999">
      <c r="A23" s="11"/>
      <c r="B23" s="35" t="s">
        <v>40</v>
      </c>
      <c r="D23" s="288"/>
    </row>
    <row r="24" spans="1:4" ht="17.399999999999999">
      <c r="A24" s="11"/>
      <c r="B24" s="35" t="s">
        <v>41</v>
      </c>
      <c r="D24" s="288"/>
    </row>
    <row r="25" spans="1:4" ht="18" thickBot="1">
      <c r="A25" s="11"/>
      <c r="B25" s="41"/>
      <c r="C25" s="42"/>
      <c r="D25" s="45"/>
    </row>
    <row r="26" spans="1:4" ht="17.399999999999999">
      <c r="A26" s="11"/>
      <c r="B26" s="46"/>
      <c r="C26" s="47"/>
      <c r="D26" s="291" t="s">
        <v>120</v>
      </c>
    </row>
    <row r="27" spans="1:4" ht="18" thickBot="1">
      <c r="A27" s="11">
        <v>7</v>
      </c>
      <c r="B27" s="48" t="s">
        <v>105</v>
      </c>
      <c r="D27" s="292"/>
    </row>
    <row r="28" spans="1:4" ht="18" thickBot="1">
      <c r="A28" s="11"/>
      <c r="B28" s="48"/>
      <c r="D28" s="292"/>
    </row>
    <row r="29" spans="1:4" ht="18" thickBot="1">
      <c r="A29" s="11"/>
      <c r="B29" s="48"/>
      <c r="D29" s="292"/>
    </row>
    <row r="30" spans="1:4" ht="18" thickBot="1">
      <c r="A30" s="11"/>
      <c r="B30" s="48"/>
      <c r="D30" s="292"/>
    </row>
    <row r="31" spans="1:4" ht="18" thickBot="1">
      <c r="A31" s="11"/>
      <c r="B31" s="48"/>
      <c r="D31" s="292"/>
    </row>
    <row r="32" spans="1:4" ht="49.5" customHeight="1" thickBot="1">
      <c r="A32" s="11"/>
      <c r="B32" s="294"/>
      <c r="C32" s="295"/>
      <c r="D32" s="293"/>
    </row>
    <row r="33" spans="1:4" ht="18" thickBot="1">
      <c r="A33" s="11"/>
      <c r="B33" s="50"/>
      <c r="C33" s="51"/>
      <c r="D33" s="54"/>
    </row>
    <row r="34" spans="1:4" ht="17.399999999999999">
      <c r="A34" s="11">
        <v>8</v>
      </c>
      <c r="B34" s="289" t="s">
        <v>12</v>
      </c>
      <c r="C34" s="290"/>
      <c r="D34" s="56"/>
    </row>
    <row r="35" spans="1:4" ht="17.399999999999999">
      <c r="A35" s="11"/>
      <c r="B35" s="57"/>
      <c r="C35" s="58"/>
      <c r="D35" s="61"/>
    </row>
    <row r="36" spans="1:4" ht="17.399999999999999">
      <c r="A36" s="11">
        <v>9</v>
      </c>
      <c r="B36" s="296" t="s">
        <v>13</v>
      </c>
      <c r="C36" s="297"/>
      <c r="D36" s="298"/>
    </row>
    <row r="37" spans="1:4" ht="17.399999999999999">
      <c r="A37" s="62"/>
      <c r="B37" s="63" t="s">
        <v>43</v>
      </c>
      <c r="D37" s="341" t="s">
        <v>14</v>
      </c>
    </row>
    <row r="38" spans="1:4" ht="17.399999999999999">
      <c r="A38" s="11"/>
      <c r="B38" s="63" t="s">
        <v>44</v>
      </c>
      <c r="D38" s="342"/>
    </row>
    <row r="39" spans="1:4" ht="17.399999999999999">
      <c r="A39" s="11"/>
      <c r="B39" s="63" t="s">
        <v>45</v>
      </c>
      <c r="D39" s="342"/>
    </row>
    <row r="40" spans="1:4" ht="17.399999999999999">
      <c r="A40" s="11"/>
      <c r="B40" s="63" t="s">
        <v>46</v>
      </c>
      <c r="D40" s="342"/>
    </row>
    <row r="41" spans="1:4" ht="18" thickBot="1">
      <c r="A41" s="11"/>
      <c r="B41" s="294"/>
      <c r="C41" s="295"/>
      <c r="D41" s="343"/>
    </row>
    <row r="42" spans="1:4" ht="18" thickBot="1">
      <c r="A42" s="11"/>
      <c r="B42" s="41"/>
      <c r="C42" s="42"/>
      <c r="D42" s="45"/>
    </row>
    <row r="43" spans="1:4" ht="17.399999999999999">
      <c r="A43" s="11"/>
      <c r="B43" s="168" t="s">
        <v>32</v>
      </c>
      <c r="C43" s="65"/>
      <c r="D43" s="66"/>
    </row>
    <row r="44" spans="1:4" ht="17.399999999999999">
      <c r="A44" s="11">
        <v>10</v>
      </c>
      <c r="B44" s="170" t="s">
        <v>47</v>
      </c>
      <c r="D44" s="345" t="s">
        <v>15</v>
      </c>
    </row>
    <row r="45" spans="1:4" ht="17.399999999999999">
      <c r="A45" s="11"/>
      <c r="B45" s="170" t="s">
        <v>48</v>
      </c>
      <c r="D45" s="345"/>
    </row>
    <row r="46" spans="1:4" ht="17.399999999999999">
      <c r="A46" s="11"/>
      <c r="B46" s="170" t="s">
        <v>49</v>
      </c>
      <c r="D46" s="345"/>
    </row>
    <row r="47" spans="1:4" ht="17.399999999999999">
      <c r="A47" s="11"/>
      <c r="B47" s="170" t="s">
        <v>50</v>
      </c>
      <c r="D47" s="345"/>
    </row>
    <row r="48" spans="1:4" ht="17.399999999999999">
      <c r="A48" s="11"/>
      <c r="B48" s="170" t="s">
        <v>51</v>
      </c>
      <c r="D48" s="345"/>
    </row>
    <row r="49" spans="1:4" ht="17.399999999999999">
      <c r="A49" s="11"/>
      <c r="B49" s="300" t="s">
        <v>16</v>
      </c>
      <c r="C49" s="301"/>
      <c r="D49" s="345"/>
    </row>
    <row r="50" spans="1:4" ht="18" thickBot="1">
      <c r="A50" s="11"/>
      <c r="B50" s="294"/>
      <c r="C50" s="295"/>
      <c r="D50" s="346"/>
    </row>
    <row r="51" spans="1:4" ht="18" thickBot="1">
      <c r="A51" s="11"/>
      <c r="B51" s="50"/>
      <c r="C51" s="51"/>
      <c r="D51" s="68"/>
    </row>
    <row r="52" spans="1:4" ht="18" thickBot="1">
      <c r="A52" s="11">
        <v>11</v>
      </c>
      <c r="B52" s="319" t="s">
        <v>108</v>
      </c>
      <c r="C52" s="320"/>
      <c r="D52" s="164" t="s">
        <v>109</v>
      </c>
    </row>
    <row r="53" spans="1:4" ht="18" thickBot="1">
      <c r="A53" s="11">
        <v>12</v>
      </c>
      <c r="B53" s="319" t="s">
        <v>115</v>
      </c>
      <c r="C53" s="320"/>
      <c r="D53" s="164" t="s">
        <v>110</v>
      </c>
    </row>
    <row r="54" spans="1:4" ht="18" thickBot="1">
      <c r="A54" s="11"/>
      <c r="B54" s="319" t="s">
        <v>102</v>
      </c>
      <c r="C54" s="320"/>
      <c r="D54" s="163"/>
    </row>
    <row r="55" spans="1:4" ht="18" thickBot="1">
      <c r="A55" s="11"/>
      <c r="B55" s="71"/>
      <c r="C55" s="72"/>
      <c r="D55" s="73"/>
    </row>
    <row r="56" spans="1:4" ht="17.399999999999999">
      <c r="A56" s="11"/>
      <c r="B56" s="317" t="s">
        <v>17</v>
      </c>
      <c r="C56" s="318"/>
      <c r="D56" s="15" t="s">
        <v>20</v>
      </c>
    </row>
    <row r="57" spans="1:4" ht="17.399999999999999">
      <c r="A57" s="11">
        <v>13</v>
      </c>
      <c r="B57" s="335"/>
      <c r="C57" s="349"/>
      <c r="D57" s="350"/>
    </row>
    <row r="58" spans="1:4" ht="17.399999999999999">
      <c r="A58" s="11"/>
      <c r="B58" s="170" t="s">
        <v>95</v>
      </c>
      <c r="D58" s="413"/>
    </row>
    <row r="59" spans="1:4" ht="17.399999999999999">
      <c r="A59" s="11"/>
      <c r="B59" s="170" t="s">
        <v>96</v>
      </c>
      <c r="D59" s="351"/>
    </row>
    <row r="60" spans="1:4" ht="17.399999999999999">
      <c r="A60" s="11"/>
      <c r="B60" s="170" t="s">
        <v>97</v>
      </c>
      <c r="D60" s="351"/>
    </row>
    <row r="61" spans="1:4" ht="17.399999999999999">
      <c r="A61" s="11"/>
      <c r="B61" s="170" t="s">
        <v>98</v>
      </c>
      <c r="D61" s="351"/>
    </row>
    <row r="62" spans="1:4" ht="17.399999999999999">
      <c r="A62" s="11"/>
      <c r="B62" s="170" t="s">
        <v>100</v>
      </c>
      <c r="C62" s="170"/>
      <c r="D62" s="352"/>
    </row>
    <row r="63" spans="1:4" ht="17.399999999999999">
      <c r="A63" s="11"/>
      <c r="B63" s="170" t="s">
        <v>99</v>
      </c>
      <c r="C63" s="170"/>
      <c r="D63" s="76"/>
    </row>
    <row r="64" spans="1:4" ht="18" thickBot="1">
      <c r="A64" s="11"/>
      <c r="B64" s="170" t="s">
        <v>101</v>
      </c>
      <c r="C64" s="170"/>
      <c r="D64" s="77"/>
    </row>
    <row r="65" spans="1:4" ht="17.399999999999999">
      <c r="A65" s="11"/>
      <c r="B65" s="170" t="s">
        <v>116</v>
      </c>
      <c r="C65" s="159"/>
      <c r="D65" s="162"/>
    </row>
    <row r="66" spans="1:4" ht="17.399999999999999">
      <c r="A66" s="11"/>
      <c r="B66" s="170" t="s">
        <v>117</v>
      </c>
      <c r="C66" s="159"/>
      <c r="D66" s="162"/>
    </row>
    <row r="67" spans="1:4" ht="17.399999999999999">
      <c r="A67" s="11"/>
      <c r="B67" s="159" t="s">
        <v>103</v>
      </c>
      <c r="C67" s="159"/>
      <c r="D67" s="162"/>
    </row>
    <row r="68" spans="1:4" ht="17.399999999999999">
      <c r="A68" s="11"/>
      <c r="B68" s="159" t="s">
        <v>104</v>
      </c>
      <c r="C68" s="159"/>
      <c r="D68" s="162"/>
    </row>
    <row r="69" spans="1:4" ht="18" thickBot="1">
      <c r="A69" s="11"/>
      <c r="B69" s="41"/>
      <c r="C69" s="78"/>
      <c r="D69" s="80"/>
    </row>
    <row r="70" spans="1:4" ht="17.399999999999999">
      <c r="A70" s="11">
        <v>14</v>
      </c>
      <c r="B70" s="355" t="s">
        <v>22</v>
      </c>
      <c r="C70" s="356"/>
      <c r="D70" s="82"/>
    </row>
    <row r="71" spans="1:4" ht="17.399999999999999">
      <c r="A71" s="11"/>
      <c r="B71" s="335" t="s">
        <v>121</v>
      </c>
      <c r="C71" s="336"/>
      <c r="D71" s="76"/>
    </row>
    <row r="72" spans="1:4" ht="18" thickBot="1">
      <c r="A72" s="11"/>
      <c r="B72" s="294" t="s">
        <v>23</v>
      </c>
      <c r="C72" s="295"/>
      <c r="D72" s="77"/>
    </row>
  </sheetData>
  <mergeCells count="35">
    <mergeCell ref="B72:C72"/>
    <mergeCell ref="D44:D50"/>
    <mergeCell ref="B49:C49"/>
    <mergeCell ref="B50:C50"/>
    <mergeCell ref="B52:C52"/>
    <mergeCell ref="B53:C53"/>
    <mergeCell ref="B54:C54"/>
    <mergeCell ref="B56:C56"/>
    <mergeCell ref="B57:D57"/>
    <mergeCell ref="D58:D62"/>
    <mergeCell ref="B70:C70"/>
    <mergeCell ref="B71:C71"/>
    <mergeCell ref="D26:D32"/>
    <mergeCell ref="B32:C32"/>
    <mergeCell ref="B34:C34"/>
    <mergeCell ref="B36:D36"/>
    <mergeCell ref="D37:D41"/>
    <mergeCell ref="B41:C41"/>
    <mergeCell ref="B15:C15"/>
    <mergeCell ref="D15:D17"/>
    <mergeCell ref="B16:C16"/>
    <mergeCell ref="B17:C17"/>
    <mergeCell ref="D18:D24"/>
    <mergeCell ref="B13:C13"/>
    <mergeCell ref="D13:D14"/>
    <mergeCell ref="B1:C1"/>
    <mergeCell ref="B2:C2"/>
    <mergeCell ref="B3:D3"/>
    <mergeCell ref="B4:C4"/>
    <mergeCell ref="B5:D5"/>
    <mergeCell ref="B6:C6"/>
    <mergeCell ref="D6:D8"/>
    <mergeCell ref="B7:C7"/>
    <mergeCell ref="B9:C9"/>
    <mergeCell ref="D9:D1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994D-73BC-45B1-8E95-8C90F70EF0B6}">
  <sheetPr codeName="Sheet3"/>
  <dimension ref="A1:D31"/>
  <sheetViews>
    <sheetView workbookViewId="0">
      <selection activeCell="A12" sqref="A12"/>
    </sheetView>
  </sheetViews>
  <sheetFormatPr defaultColWidth="9.33203125" defaultRowHeight="13.2"/>
  <cols>
    <col min="1" max="1" width="37.21875" style="12" customWidth="1"/>
    <col min="2" max="3" width="9.33203125" style="12"/>
    <col min="4" max="4" width="9.77734375" style="12" customWidth="1"/>
    <col min="5" max="16384" width="9.33203125" style="12"/>
  </cols>
  <sheetData>
    <row r="1" spans="1:4">
      <c r="A1" s="12" t="s">
        <v>0</v>
      </c>
      <c r="D1" s="154" t="s">
        <v>90</v>
      </c>
    </row>
    <row r="2" spans="1:4">
      <c r="A2" s="12" t="s">
        <v>36</v>
      </c>
      <c r="D2" s="154" t="s">
        <v>91</v>
      </c>
    </row>
    <row r="3" spans="1:4">
      <c r="A3" s="12" t="s">
        <v>3</v>
      </c>
      <c r="D3" s="154" t="s">
        <v>92</v>
      </c>
    </row>
    <row r="4" spans="1:4">
      <c r="A4" s="12" t="s">
        <v>37</v>
      </c>
    </row>
    <row r="5" spans="1:4">
      <c r="A5" s="12" t="s">
        <v>132</v>
      </c>
    </row>
    <row r="6" spans="1:4">
      <c r="A6" s="12" t="s">
        <v>133</v>
      </c>
    </row>
    <row r="7" spans="1:4">
      <c r="A7" s="12" t="s">
        <v>134</v>
      </c>
    </row>
    <row r="8" spans="1:4">
      <c r="A8" s="12" t="s">
        <v>135</v>
      </c>
    </row>
    <row r="9" spans="1:4">
      <c r="A9" s="12" t="s">
        <v>139</v>
      </c>
    </row>
    <row r="10" spans="1:4">
      <c r="A10" s="12" t="s">
        <v>141</v>
      </c>
    </row>
    <row r="11" spans="1:4">
      <c r="A11" s="12" t="s">
        <v>38</v>
      </c>
    </row>
    <row r="12" spans="1:4">
      <c r="A12" s="12" t="s">
        <v>39</v>
      </c>
    </row>
    <row r="13" spans="1:4">
      <c r="A13" s="12" t="s">
        <v>40</v>
      </c>
    </row>
    <row r="14" spans="1:4">
      <c r="A14" s="12" t="s">
        <v>41</v>
      </c>
    </row>
    <row r="15" spans="1:4">
      <c r="A15" s="154" t="s">
        <v>105</v>
      </c>
    </row>
    <row r="16" spans="1:4">
      <c r="A16" s="12" t="s">
        <v>95</v>
      </c>
    </row>
    <row r="17" spans="1:1">
      <c r="A17" s="12" t="s">
        <v>42</v>
      </c>
    </row>
    <row r="18" spans="1:1">
      <c r="A18" s="12" t="s">
        <v>43</v>
      </c>
    </row>
    <row r="19" spans="1:1">
      <c r="A19" s="12" t="s">
        <v>136</v>
      </c>
    </row>
    <row r="20" spans="1:1">
      <c r="A20" s="12" t="s">
        <v>137</v>
      </c>
    </row>
    <row r="21" spans="1:1">
      <c r="A21" s="12" t="s">
        <v>138</v>
      </c>
    </row>
    <row r="22" spans="1:1">
      <c r="A22" s="12" t="s">
        <v>131</v>
      </c>
    </row>
    <row r="23" spans="1:1">
      <c r="A23" s="12" t="s">
        <v>49</v>
      </c>
    </row>
    <row r="24" spans="1:1">
      <c r="A24" s="12" t="s">
        <v>50</v>
      </c>
    </row>
    <row r="25" spans="1:1">
      <c r="A25" s="12" t="s">
        <v>51</v>
      </c>
    </row>
    <row r="26" spans="1:1">
      <c r="A26" s="12" t="s">
        <v>16</v>
      </c>
    </row>
    <row r="27" spans="1:1">
      <c r="A27" s="154" t="s">
        <v>108</v>
      </c>
    </row>
    <row r="28" spans="1:1">
      <c r="A28" s="154" t="s">
        <v>115</v>
      </c>
    </row>
    <row r="29" spans="1:1">
      <c r="A29" s="154" t="s">
        <v>22</v>
      </c>
    </row>
    <row r="30" spans="1:1">
      <c r="A30" s="12" t="s">
        <v>117</v>
      </c>
    </row>
    <row r="31" spans="1:1">
      <c r="A31" s="15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VSQG Form</vt:lpstr>
      <vt:lpstr>Bay West </vt:lpstr>
      <vt:lpstr>'VSQG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APPOINTMENT REQUEST FORM NEW 2019 (002).docx</dc:title>
  <dc:creator>Jordan.Thone</dc:creator>
  <cp:lastModifiedBy>Bordeau, Terese N</cp:lastModifiedBy>
  <cp:lastPrinted>2024-01-29T17:14:00Z</cp:lastPrinted>
  <dcterms:created xsi:type="dcterms:W3CDTF">2020-06-29T14:25:35Z</dcterms:created>
  <dcterms:modified xsi:type="dcterms:W3CDTF">2025-03-27T13:34:13Z</dcterms:modified>
</cp:coreProperties>
</file>